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9230" windowHeight="5760" firstSheet="1" activeTab="1"/>
  </bookViews>
  <sheets>
    <sheet name="LISTS" sheetId="29" state="hidden" r:id="rId1"/>
    <sheet name="Area Team Chart" sheetId="7" r:id="rId2"/>
    <sheet name="Area Team data" sheetId="4" state="hidden" r:id="rId3"/>
    <sheet name="London Chart" sheetId="10" r:id="rId4"/>
    <sheet name="London data" sheetId="1" state="hidden" r:id="rId5"/>
    <sheet name="Midlands Chart" sheetId="36" r:id="rId6"/>
    <sheet name="Midlands data" sheetId="37" state="hidden" r:id="rId7"/>
    <sheet name="North Chart" sheetId="34" r:id="rId8"/>
    <sheet name="North data" sheetId="35" state="hidden" r:id="rId9"/>
    <sheet name="South Chart" sheetId="38" r:id="rId10"/>
    <sheet name="South data" sheetId="39" state="hidden" r:id="rId11"/>
  </sheets>
  <definedNames>
    <definedName name="_xlnm._FilterDatabase" localSheetId="2" hidden="1">'Area Team data'!$A$2:$J$29</definedName>
    <definedName name="_xlnm._FilterDatabase" localSheetId="0" hidden="1">LISTS!$A$1:$G$1</definedName>
    <definedName name="_xlnm._FilterDatabase" localSheetId="6" hidden="1">'Midlands data'!$A$2:$K$63</definedName>
    <definedName name="_xlnm._FilterDatabase" localSheetId="10" hidden="1">'South data'!$A$2:$K$54</definedName>
    <definedName name="London">LISTS!$A$2:$A$34</definedName>
    <definedName name="MidlandsEast">LISTS!$C$2:$C$63</definedName>
    <definedName name="North">LISTS!$E$2:$E$66</definedName>
    <definedName name="South">LISTS!$G$2:$G$52</definedName>
  </definedNames>
  <calcPr calcId="145621"/>
</workbook>
</file>

<file path=xl/calcChain.xml><?xml version="1.0" encoding="utf-8"?>
<calcChain xmlns="http://schemas.openxmlformats.org/spreadsheetml/2006/main">
  <c r="B31" i="4" l="1"/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" i="1"/>
  <c r="K4" i="37"/>
  <c r="K5" i="37"/>
  <c r="K6" i="37"/>
  <c r="K7" i="37"/>
  <c r="K8" i="37"/>
  <c r="K9" i="37"/>
  <c r="K10" i="37"/>
  <c r="K11" i="37"/>
  <c r="K12" i="37"/>
  <c r="K13" i="37"/>
  <c r="K14" i="37"/>
  <c r="K15" i="37"/>
  <c r="K16" i="37"/>
  <c r="K17" i="37"/>
  <c r="K18" i="37"/>
  <c r="K19" i="37"/>
  <c r="K20" i="37"/>
  <c r="K21" i="37"/>
  <c r="K22" i="37"/>
  <c r="K23" i="37"/>
  <c r="K24" i="37"/>
  <c r="K25" i="37"/>
  <c r="K26" i="37"/>
  <c r="K27" i="37"/>
  <c r="K28" i="37"/>
  <c r="K29" i="37"/>
  <c r="K30" i="37"/>
  <c r="K31" i="37"/>
  <c r="K32" i="37"/>
  <c r="K33" i="37"/>
  <c r="K34" i="37"/>
  <c r="K35" i="37"/>
  <c r="K36" i="37"/>
  <c r="K37" i="37"/>
  <c r="K38" i="37"/>
  <c r="K39" i="37"/>
  <c r="K40" i="37"/>
  <c r="K41" i="37"/>
  <c r="K42" i="37"/>
  <c r="K43" i="37"/>
  <c r="K44" i="37"/>
  <c r="K45" i="37"/>
  <c r="K46" i="37"/>
  <c r="K47" i="37"/>
  <c r="K48" i="37"/>
  <c r="K49" i="37"/>
  <c r="K50" i="37"/>
  <c r="K51" i="37"/>
  <c r="K52" i="37"/>
  <c r="K53" i="37"/>
  <c r="K54" i="37"/>
  <c r="K55" i="37"/>
  <c r="K56" i="37"/>
  <c r="K57" i="37"/>
  <c r="K58" i="37"/>
  <c r="K59" i="37"/>
  <c r="K60" i="37"/>
  <c r="K61" i="37"/>
  <c r="K62" i="37"/>
  <c r="K63" i="37"/>
  <c r="K3" i="37"/>
  <c r="K4" i="35"/>
  <c r="K6" i="35"/>
  <c r="K7" i="35"/>
  <c r="K8" i="35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51" i="35"/>
  <c r="K52" i="35"/>
  <c r="K53" i="35"/>
  <c r="K54" i="35"/>
  <c r="K55" i="35"/>
  <c r="K56" i="35"/>
  <c r="K57" i="35"/>
  <c r="K58" i="35"/>
  <c r="K59" i="35"/>
  <c r="K60" i="35"/>
  <c r="K61" i="35"/>
  <c r="K62" i="35"/>
  <c r="K63" i="35"/>
  <c r="K64" i="35"/>
  <c r="K65" i="35"/>
  <c r="K66" i="35"/>
  <c r="K3" i="35"/>
  <c r="K18" i="39" l="1"/>
  <c r="K19" i="39"/>
  <c r="K20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4" i="39"/>
  <c r="K5" i="39"/>
  <c r="K6" i="39"/>
  <c r="K7" i="39"/>
  <c r="K8" i="39"/>
  <c r="K9" i="39"/>
  <c r="K10" i="39"/>
  <c r="K11" i="39"/>
  <c r="K12" i="39"/>
  <c r="K13" i="39"/>
  <c r="K14" i="39"/>
  <c r="K15" i="39"/>
  <c r="K16" i="39"/>
  <c r="K17" i="39"/>
  <c r="K3" i="39"/>
  <c r="J32" i="1" l="1"/>
  <c r="J8" i="1"/>
  <c r="I8" i="1"/>
  <c r="H8" i="1"/>
  <c r="E68" i="35" l="1"/>
  <c r="H18" i="37" l="1"/>
  <c r="H9" i="37"/>
  <c r="H21" i="37"/>
  <c r="H27" i="37"/>
  <c r="H10" i="37"/>
  <c r="H48" i="37"/>
  <c r="H49" i="37"/>
  <c r="H13" i="37"/>
  <c r="H8" i="37"/>
  <c r="H62" i="37"/>
  <c r="H5" i="37"/>
  <c r="H36" i="37"/>
  <c r="H15" i="37"/>
  <c r="H54" i="37"/>
  <c r="H61" i="37"/>
  <c r="H63" i="37"/>
  <c r="H11" i="37"/>
  <c r="H23" i="37"/>
  <c r="H31" i="37"/>
  <c r="H37" i="37"/>
  <c r="H20" i="37"/>
  <c r="H40" i="37"/>
  <c r="H28" i="37"/>
  <c r="H30" i="37"/>
  <c r="H43" i="37"/>
  <c r="H24" i="37"/>
  <c r="H53" i="37"/>
  <c r="H52" i="37"/>
  <c r="H12" i="37"/>
  <c r="H22" i="37"/>
  <c r="H29" i="37"/>
  <c r="H25" i="37"/>
  <c r="H39" i="37"/>
  <c r="H44" i="37"/>
  <c r="H34" i="37"/>
  <c r="H38" i="37"/>
  <c r="H26" i="37"/>
  <c r="H7" i="37"/>
  <c r="H4" i="37"/>
  <c r="H56" i="37"/>
  <c r="H59" i="37"/>
  <c r="H17" i="37"/>
  <c r="H55" i="37"/>
  <c r="H45" i="37"/>
  <c r="H32" i="37"/>
  <c r="H14" i="37"/>
  <c r="H46" i="37"/>
  <c r="H60" i="37"/>
  <c r="H19" i="37"/>
  <c r="H16" i="37"/>
  <c r="H51" i="37"/>
  <c r="H50" i="37"/>
  <c r="H3" i="37"/>
  <c r="H47" i="37"/>
  <c r="H42" i="37"/>
  <c r="H57" i="37"/>
  <c r="H41" i="37"/>
  <c r="H33" i="37"/>
  <c r="H35" i="37"/>
  <c r="H58" i="37"/>
  <c r="H6" i="37"/>
  <c r="C68" i="35" l="1"/>
  <c r="B68" i="35"/>
  <c r="J29" i="37" l="1"/>
  <c r="E54" i="39" l="1"/>
  <c r="F54" i="39"/>
  <c r="C54" i="39"/>
  <c r="B54" i="39"/>
  <c r="H32" i="39"/>
  <c r="I32" i="39"/>
  <c r="J32" i="39"/>
  <c r="H38" i="39"/>
  <c r="I38" i="39"/>
  <c r="J38" i="39"/>
  <c r="H41" i="39"/>
  <c r="I41" i="39"/>
  <c r="J41" i="39"/>
  <c r="H10" i="39"/>
  <c r="I10" i="39"/>
  <c r="J10" i="39"/>
  <c r="H15" i="39"/>
  <c r="I15" i="39"/>
  <c r="J15" i="39"/>
  <c r="H6" i="39"/>
  <c r="I6" i="39"/>
  <c r="J6" i="39"/>
  <c r="H22" i="39"/>
  <c r="I22" i="39"/>
  <c r="J22" i="39"/>
  <c r="H14" i="39"/>
  <c r="I14" i="39"/>
  <c r="J14" i="39"/>
  <c r="H40" i="39"/>
  <c r="I40" i="39"/>
  <c r="J40" i="39"/>
  <c r="H49" i="39"/>
  <c r="I49" i="39"/>
  <c r="J49" i="39"/>
  <c r="H48" i="39"/>
  <c r="I48" i="39"/>
  <c r="J48" i="39"/>
  <c r="H34" i="39"/>
  <c r="I34" i="39"/>
  <c r="J34" i="39"/>
  <c r="H27" i="39"/>
  <c r="I27" i="39"/>
  <c r="J27" i="39"/>
  <c r="H35" i="39"/>
  <c r="I35" i="39"/>
  <c r="J35" i="39"/>
  <c r="H21" i="39"/>
  <c r="I21" i="39"/>
  <c r="J21" i="39"/>
  <c r="H42" i="39"/>
  <c r="I42" i="39"/>
  <c r="J42" i="39"/>
  <c r="H17" i="39"/>
  <c r="I17" i="39"/>
  <c r="J17" i="39"/>
  <c r="H52" i="39"/>
  <c r="I52" i="39"/>
  <c r="J52" i="39"/>
  <c r="H30" i="39"/>
  <c r="I30" i="39"/>
  <c r="J30" i="39"/>
  <c r="H24" i="39"/>
  <c r="I24" i="39"/>
  <c r="J24" i="39"/>
  <c r="H9" i="39"/>
  <c r="I9" i="39"/>
  <c r="J9" i="39"/>
  <c r="H13" i="39"/>
  <c r="I13" i="39"/>
  <c r="J13" i="39"/>
  <c r="H7" i="39"/>
  <c r="I7" i="39"/>
  <c r="J7" i="39"/>
  <c r="H39" i="39"/>
  <c r="I39" i="39"/>
  <c r="J39" i="39"/>
  <c r="H5" i="39"/>
  <c r="I5" i="39"/>
  <c r="J5" i="39"/>
  <c r="H45" i="39"/>
  <c r="I45" i="39"/>
  <c r="J45" i="39"/>
  <c r="H50" i="39"/>
  <c r="I50" i="39"/>
  <c r="J50" i="39"/>
  <c r="H29" i="39"/>
  <c r="I29" i="39"/>
  <c r="J29" i="39"/>
  <c r="H23" i="39"/>
  <c r="I23" i="39"/>
  <c r="J23" i="39"/>
  <c r="H47" i="39"/>
  <c r="I47" i="39"/>
  <c r="J47" i="39"/>
  <c r="H12" i="39"/>
  <c r="I12" i="39"/>
  <c r="J12" i="39"/>
  <c r="H3" i="39"/>
  <c r="I3" i="39"/>
  <c r="J3" i="39"/>
  <c r="H36" i="39"/>
  <c r="I36" i="39"/>
  <c r="J36" i="39"/>
  <c r="H16" i="39"/>
  <c r="I16" i="39"/>
  <c r="J16" i="39"/>
  <c r="H44" i="39"/>
  <c r="I44" i="39"/>
  <c r="J44" i="39"/>
  <c r="H19" i="39"/>
  <c r="I19" i="39"/>
  <c r="J19" i="39"/>
  <c r="H28" i="39"/>
  <c r="I28" i="39"/>
  <c r="J28" i="39"/>
  <c r="H20" i="39"/>
  <c r="I20" i="39"/>
  <c r="J20" i="39"/>
  <c r="H46" i="39"/>
  <c r="I46" i="39"/>
  <c r="J46" i="39"/>
  <c r="H11" i="39"/>
  <c r="I11" i="39"/>
  <c r="J11" i="39"/>
  <c r="H43" i="39"/>
  <c r="I43" i="39"/>
  <c r="J43" i="39"/>
  <c r="H4" i="39"/>
  <c r="I4" i="39"/>
  <c r="J4" i="39"/>
  <c r="H33" i="39"/>
  <c r="I33" i="39"/>
  <c r="J33" i="39"/>
  <c r="H31" i="39"/>
  <c r="I31" i="39"/>
  <c r="J31" i="39"/>
  <c r="H8" i="39"/>
  <c r="I8" i="39"/>
  <c r="J8" i="39"/>
  <c r="H25" i="39"/>
  <c r="I25" i="39"/>
  <c r="J25" i="39"/>
  <c r="H51" i="39"/>
  <c r="I51" i="39"/>
  <c r="J51" i="39"/>
  <c r="H26" i="39"/>
  <c r="I26" i="39"/>
  <c r="J26" i="39"/>
  <c r="H37" i="39"/>
  <c r="I37" i="39"/>
  <c r="J37" i="39"/>
  <c r="J18" i="39"/>
  <c r="I18" i="39"/>
  <c r="H18" i="39"/>
  <c r="E65" i="37"/>
  <c r="F65" i="37"/>
  <c r="C65" i="37"/>
  <c r="B65" i="37"/>
  <c r="I34" i="37"/>
  <c r="J34" i="37"/>
  <c r="I31" i="37"/>
  <c r="J31" i="37"/>
  <c r="I8" i="37"/>
  <c r="J8" i="37"/>
  <c r="I17" i="37"/>
  <c r="J17" i="37"/>
  <c r="I22" i="37"/>
  <c r="J22" i="37"/>
  <c r="I63" i="37"/>
  <c r="J63" i="37"/>
  <c r="I46" i="37"/>
  <c r="J46" i="37"/>
  <c r="I15" i="37"/>
  <c r="J15" i="37"/>
  <c r="I44" i="37"/>
  <c r="J44" i="37"/>
  <c r="I49" i="37"/>
  <c r="J49" i="37"/>
  <c r="I27" i="37"/>
  <c r="J27" i="37"/>
  <c r="I45" i="37"/>
  <c r="J45" i="37"/>
  <c r="I62" i="37"/>
  <c r="J62" i="37"/>
  <c r="I52" i="37"/>
  <c r="J52" i="37"/>
  <c r="I60" i="37"/>
  <c r="J60" i="37"/>
  <c r="I16" i="37"/>
  <c r="J16" i="37"/>
  <c r="I43" i="37"/>
  <c r="J43" i="37"/>
  <c r="I21" i="37"/>
  <c r="J21" i="37"/>
  <c r="I24" i="37"/>
  <c r="J24" i="37"/>
  <c r="I25" i="37"/>
  <c r="J25" i="37"/>
  <c r="I30" i="37"/>
  <c r="J30" i="37"/>
  <c r="I5" i="37"/>
  <c r="J5" i="37"/>
  <c r="I56" i="37"/>
  <c r="J56" i="37"/>
  <c r="I14" i="37"/>
  <c r="J14" i="37"/>
  <c r="I10" i="37"/>
  <c r="J10" i="37"/>
  <c r="I28" i="37"/>
  <c r="J28" i="37"/>
  <c r="I35" i="37"/>
  <c r="J35" i="37"/>
  <c r="I36" i="37"/>
  <c r="J36" i="37"/>
  <c r="I33" i="37"/>
  <c r="J33" i="37"/>
  <c r="I58" i="37"/>
  <c r="J58" i="37"/>
  <c r="I57" i="37"/>
  <c r="J57" i="37"/>
  <c r="I50" i="37"/>
  <c r="J50" i="37"/>
  <c r="I51" i="37"/>
  <c r="J51" i="37"/>
  <c r="I40" i="37"/>
  <c r="J40" i="37"/>
  <c r="I59" i="37"/>
  <c r="J59" i="37"/>
  <c r="I13" i="37"/>
  <c r="J13" i="37"/>
  <c r="I47" i="37"/>
  <c r="J47" i="37"/>
  <c r="I4" i="37"/>
  <c r="J4" i="37"/>
  <c r="I38" i="37"/>
  <c r="J38" i="37"/>
  <c r="I19" i="37"/>
  <c r="J19" i="37"/>
  <c r="I11" i="37"/>
  <c r="J11" i="37"/>
  <c r="I12" i="37"/>
  <c r="J12" i="37"/>
  <c r="I23" i="37"/>
  <c r="J23" i="37"/>
  <c r="I7" i="37"/>
  <c r="J7" i="37"/>
  <c r="I26" i="37"/>
  <c r="J26" i="37"/>
  <c r="I29" i="37"/>
  <c r="I48" i="37"/>
  <c r="J48" i="37"/>
  <c r="I32" i="37"/>
  <c r="J32" i="37"/>
  <c r="I61" i="37"/>
  <c r="J61" i="37"/>
  <c r="I54" i="37"/>
  <c r="J54" i="37"/>
  <c r="I18" i="37"/>
  <c r="J18" i="37"/>
  <c r="I9" i="37"/>
  <c r="J9" i="37"/>
  <c r="I3" i="37"/>
  <c r="J3" i="37"/>
  <c r="I42" i="37"/>
  <c r="J42" i="37"/>
  <c r="I39" i="37"/>
  <c r="J39" i="37"/>
  <c r="I37" i="37"/>
  <c r="J37" i="37"/>
  <c r="I6" i="37"/>
  <c r="J6" i="37"/>
  <c r="I53" i="37"/>
  <c r="J53" i="37"/>
  <c r="I20" i="37"/>
  <c r="J20" i="37"/>
  <c r="I55" i="37"/>
  <c r="J55" i="37"/>
  <c r="J41" i="37"/>
  <c r="I41" i="37"/>
  <c r="F68" i="35"/>
  <c r="H11" i="35"/>
  <c r="I11" i="35"/>
  <c r="J11" i="35"/>
  <c r="H31" i="35"/>
  <c r="I31" i="35"/>
  <c r="J31" i="35"/>
  <c r="H37" i="35"/>
  <c r="I37" i="35"/>
  <c r="J37" i="35"/>
  <c r="H47" i="35"/>
  <c r="I47" i="35"/>
  <c r="J47" i="35"/>
  <c r="H32" i="35"/>
  <c r="I32" i="35"/>
  <c r="J32" i="35"/>
  <c r="H49" i="35"/>
  <c r="I49" i="35"/>
  <c r="J49" i="35"/>
  <c r="H60" i="35"/>
  <c r="I60" i="35"/>
  <c r="J60" i="35"/>
  <c r="H23" i="35"/>
  <c r="I23" i="35"/>
  <c r="J23" i="35"/>
  <c r="H34" i="35"/>
  <c r="I34" i="35"/>
  <c r="J34" i="35"/>
  <c r="H43" i="35"/>
  <c r="I43" i="35"/>
  <c r="J43" i="35"/>
  <c r="H45" i="35"/>
  <c r="I45" i="35"/>
  <c r="J45" i="35"/>
  <c r="H25" i="35"/>
  <c r="I25" i="35"/>
  <c r="J25" i="35"/>
  <c r="H42" i="35"/>
  <c r="I42" i="35"/>
  <c r="J42" i="35"/>
  <c r="H4" i="35"/>
  <c r="I4" i="35"/>
  <c r="J4" i="35"/>
  <c r="H20" i="35"/>
  <c r="I20" i="35"/>
  <c r="J20" i="35"/>
  <c r="H21" i="35"/>
  <c r="I21" i="35"/>
  <c r="J21" i="35"/>
  <c r="H44" i="35"/>
  <c r="I44" i="35"/>
  <c r="J44" i="35"/>
  <c r="H41" i="35"/>
  <c r="I41" i="35"/>
  <c r="J41" i="35"/>
  <c r="H30" i="35"/>
  <c r="I30" i="35"/>
  <c r="J30" i="35"/>
  <c r="H7" i="35"/>
  <c r="I7" i="35"/>
  <c r="J7" i="35"/>
  <c r="H65" i="35"/>
  <c r="I65" i="35"/>
  <c r="J65" i="35"/>
  <c r="H6" i="35"/>
  <c r="I6" i="35"/>
  <c r="J6" i="35"/>
  <c r="H59" i="35"/>
  <c r="I59" i="35"/>
  <c r="J59" i="35"/>
  <c r="H8" i="35"/>
  <c r="I8" i="35"/>
  <c r="J8" i="35"/>
  <c r="K5" i="35" s="1"/>
  <c r="H64" i="35"/>
  <c r="I64" i="35"/>
  <c r="J64" i="35"/>
  <c r="H24" i="35"/>
  <c r="I24" i="35"/>
  <c r="J24" i="35"/>
  <c r="H51" i="35"/>
  <c r="I51" i="35"/>
  <c r="J51" i="35"/>
  <c r="H18" i="35"/>
  <c r="I18" i="35"/>
  <c r="J18" i="35"/>
  <c r="H5" i="35"/>
  <c r="I5" i="35"/>
  <c r="J5" i="35"/>
  <c r="H40" i="35"/>
  <c r="I40" i="35"/>
  <c r="J40" i="35"/>
  <c r="H14" i="35"/>
  <c r="I14" i="35"/>
  <c r="J14" i="35"/>
  <c r="H48" i="35"/>
  <c r="I48" i="35"/>
  <c r="J48" i="35"/>
  <c r="H33" i="35"/>
  <c r="I33" i="35"/>
  <c r="J33" i="35"/>
  <c r="H39" i="35"/>
  <c r="I39" i="35"/>
  <c r="J39" i="35"/>
  <c r="H36" i="35"/>
  <c r="I36" i="35"/>
  <c r="J36" i="35"/>
  <c r="H13" i="35"/>
  <c r="I13" i="35"/>
  <c r="J13" i="35"/>
  <c r="H55" i="35"/>
  <c r="I55" i="35"/>
  <c r="J55" i="35"/>
  <c r="H61" i="35"/>
  <c r="I61" i="35"/>
  <c r="J61" i="35"/>
  <c r="H56" i="35"/>
  <c r="I56" i="35"/>
  <c r="J56" i="35"/>
  <c r="H29" i="35"/>
  <c r="I29" i="35"/>
  <c r="J29" i="35"/>
  <c r="H66" i="35"/>
  <c r="I66" i="35"/>
  <c r="J66" i="35"/>
  <c r="H16" i="35"/>
  <c r="I16" i="35"/>
  <c r="J16" i="35"/>
  <c r="H10" i="35"/>
  <c r="I10" i="35"/>
  <c r="J10" i="35"/>
  <c r="H3" i="35"/>
  <c r="I3" i="35"/>
  <c r="J3" i="35"/>
  <c r="H15" i="35"/>
  <c r="I15" i="35"/>
  <c r="J15" i="35"/>
  <c r="H46" i="35"/>
  <c r="I46" i="35"/>
  <c r="J46" i="35"/>
  <c r="H62" i="35"/>
  <c r="I62" i="35"/>
  <c r="J62" i="35"/>
  <c r="H26" i="35"/>
  <c r="I26" i="35"/>
  <c r="J26" i="35"/>
  <c r="H63" i="35"/>
  <c r="I63" i="35"/>
  <c r="J63" i="35"/>
  <c r="H28" i="35"/>
  <c r="I28" i="35"/>
  <c r="J28" i="35"/>
  <c r="H17" i="35"/>
  <c r="I17" i="35"/>
  <c r="J17" i="35"/>
  <c r="H27" i="35"/>
  <c r="I27" i="35"/>
  <c r="J27" i="35"/>
  <c r="H38" i="35"/>
  <c r="I38" i="35"/>
  <c r="J38" i="35"/>
  <c r="H12" i="35"/>
  <c r="I12" i="35"/>
  <c r="J12" i="35"/>
  <c r="H19" i="35"/>
  <c r="I19" i="35"/>
  <c r="J19" i="35"/>
  <c r="H50" i="35"/>
  <c r="I50" i="35"/>
  <c r="J50" i="35"/>
  <c r="H22" i="35"/>
  <c r="I22" i="35"/>
  <c r="J22" i="35"/>
  <c r="H54" i="35"/>
  <c r="I54" i="35"/>
  <c r="J54" i="35"/>
  <c r="H9" i="35"/>
  <c r="I9" i="35"/>
  <c r="J9" i="35"/>
  <c r="H35" i="35"/>
  <c r="I35" i="35"/>
  <c r="J35" i="35"/>
  <c r="H52" i="35"/>
  <c r="I52" i="35"/>
  <c r="J52" i="35"/>
  <c r="H57" i="35"/>
  <c r="I57" i="35"/>
  <c r="J57" i="35"/>
  <c r="H53" i="35"/>
  <c r="I53" i="35"/>
  <c r="J53" i="35"/>
  <c r="J58" i="35"/>
  <c r="I58" i="35"/>
  <c r="H58" i="35"/>
  <c r="E31" i="4"/>
  <c r="F31" i="4"/>
  <c r="C31" i="4"/>
  <c r="H16" i="4"/>
  <c r="I16" i="4"/>
  <c r="J16" i="4"/>
  <c r="H26" i="4"/>
  <c r="I26" i="4"/>
  <c r="J26" i="4"/>
  <c r="H21" i="4"/>
  <c r="I21" i="4"/>
  <c r="J21" i="4"/>
  <c r="H19" i="4"/>
  <c r="I19" i="4"/>
  <c r="J19" i="4"/>
  <c r="H20" i="4"/>
  <c r="I20" i="4"/>
  <c r="J20" i="4"/>
  <c r="H4" i="4"/>
  <c r="I4" i="4"/>
  <c r="J4" i="4"/>
  <c r="H10" i="4"/>
  <c r="I10" i="4"/>
  <c r="J10" i="4"/>
  <c r="H22" i="4"/>
  <c r="I22" i="4"/>
  <c r="J22" i="4"/>
  <c r="H11" i="4"/>
  <c r="I11" i="4"/>
  <c r="J11" i="4"/>
  <c r="H27" i="4"/>
  <c r="I27" i="4"/>
  <c r="J27" i="4"/>
  <c r="H7" i="4"/>
  <c r="I7" i="4"/>
  <c r="J7" i="4"/>
  <c r="H18" i="4"/>
  <c r="I18" i="4"/>
  <c r="J18" i="4"/>
  <c r="H29" i="4"/>
  <c r="I29" i="4"/>
  <c r="J29" i="4"/>
  <c r="H25" i="4"/>
  <c r="I25" i="4"/>
  <c r="J25" i="4"/>
  <c r="H8" i="4"/>
  <c r="I8" i="4"/>
  <c r="J8" i="4"/>
  <c r="H6" i="4"/>
  <c r="I6" i="4"/>
  <c r="J6" i="4"/>
  <c r="H23" i="4"/>
  <c r="I23" i="4"/>
  <c r="J23" i="4"/>
  <c r="H13" i="4"/>
  <c r="H14" i="4"/>
  <c r="H24" i="4"/>
  <c r="H28" i="4"/>
  <c r="H3" i="4"/>
  <c r="H9" i="4"/>
  <c r="H12" i="4"/>
  <c r="H5" i="4"/>
  <c r="H17" i="4"/>
  <c r="H15" i="4"/>
  <c r="I5" i="4"/>
  <c r="J5" i="4"/>
  <c r="I13" i="4"/>
  <c r="J13" i="4"/>
  <c r="I3" i="4"/>
  <c r="J3" i="4"/>
  <c r="I12" i="4"/>
  <c r="J12" i="4"/>
  <c r="I24" i="4"/>
  <c r="J24" i="4"/>
  <c r="I14" i="4"/>
  <c r="J14" i="4"/>
  <c r="I28" i="4"/>
  <c r="J28" i="4"/>
  <c r="I17" i="4"/>
  <c r="J17" i="4"/>
  <c r="I15" i="4"/>
  <c r="J15" i="4"/>
  <c r="J9" i="4"/>
  <c r="I9" i="4"/>
  <c r="H27" i="1"/>
  <c r="H10" i="1"/>
  <c r="H13" i="1"/>
  <c r="H18" i="1"/>
  <c r="H19" i="1"/>
  <c r="H17" i="1"/>
  <c r="H16" i="1"/>
  <c r="H32" i="1"/>
  <c r="H26" i="1"/>
  <c r="H21" i="1"/>
  <c r="H34" i="1"/>
  <c r="H12" i="1"/>
  <c r="H5" i="1"/>
  <c r="H11" i="1"/>
  <c r="H23" i="1"/>
  <c r="H25" i="1"/>
  <c r="H33" i="1"/>
  <c r="H14" i="1"/>
  <c r="H24" i="1"/>
  <c r="H7" i="1"/>
  <c r="H22" i="1"/>
  <c r="H15" i="1"/>
  <c r="H30" i="1"/>
  <c r="H4" i="1"/>
  <c r="H9" i="1"/>
  <c r="H28" i="1"/>
  <c r="H29" i="1"/>
  <c r="H31" i="1"/>
  <c r="H3" i="1"/>
  <c r="H20" i="1"/>
  <c r="H6" i="1"/>
  <c r="I4" i="1"/>
  <c r="J4" i="1"/>
  <c r="I9" i="1"/>
  <c r="J9" i="1"/>
  <c r="I14" i="1"/>
  <c r="J14" i="1"/>
  <c r="I31" i="1"/>
  <c r="J31" i="1"/>
  <c r="I19" i="1"/>
  <c r="J19" i="1"/>
  <c r="I26" i="1"/>
  <c r="J26" i="1"/>
  <c r="I29" i="1"/>
  <c r="J29" i="1"/>
  <c r="I17" i="1"/>
  <c r="J17" i="1"/>
  <c r="I15" i="1"/>
  <c r="J15" i="1"/>
  <c r="I22" i="1"/>
  <c r="J22" i="1"/>
  <c r="I33" i="1"/>
  <c r="J33" i="1"/>
  <c r="I18" i="1"/>
  <c r="J18" i="1"/>
  <c r="I16" i="1"/>
  <c r="J16" i="1"/>
  <c r="I11" i="1"/>
  <c r="J11" i="1"/>
  <c r="I25" i="1"/>
  <c r="J25" i="1"/>
  <c r="I5" i="1"/>
  <c r="J5" i="1"/>
  <c r="I28" i="1"/>
  <c r="J28" i="1"/>
  <c r="I30" i="1"/>
  <c r="J30" i="1"/>
  <c r="I10" i="1"/>
  <c r="J10" i="1"/>
  <c r="I24" i="1"/>
  <c r="J24" i="1"/>
  <c r="I6" i="1"/>
  <c r="J6" i="1"/>
  <c r="I21" i="1"/>
  <c r="J21" i="1"/>
  <c r="I12" i="1"/>
  <c r="J12" i="1"/>
  <c r="I34" i="1"/>
  <c r="J34" i="1"/>
  <c r="I20" i="1"/>
  <c r="J20" i="1"/>
  <c r="I23" i="1"/>
  <c r="J23" i="1"/>
  <c r="I27" i="1"/>
  <c r="J27" i="1"/>
  <c r="I7" i="1"/>
  <c r="J7" i="1"/>
  <c r="I32" i="1"/>
  <c r="I3" i="1"/>
  <c r="J3" i="1"/>
  <c r="I13" i="1"/>
  <c r="J13" i="1"/>
  <c r="B36" i="1"/>
  <c r="C36" i="1"/>
  <c r="E36" i="1"/>
  <c r="F36" i="1"/>
  <c r="I36" i="1" l="1"/>
  <c r="H54" i="39"/>
  <c r="H31" i="4"/>
  <c r="H36" i="1"/>
  <c r="I31" i="4"/>
  <c r="L31" i="4"/>
  <c r="I54" i="39"/>
  <c r="I68" i="35"/>
  <c r="H68" i="35"/>
  <c r="I65" i="37"/>
  <c r="H65" i="37"/>
</calcChain>
</file>

<file path=xl/sharedStrings.xml><?xml version="1.0" encoding="utf-8"?>
<sst xmlns="http://schemas.openxmlformats.org/spreadsheetml/2006/main" count="532" uniqueCount="252">
  <si>
    <t>Total Items</t>
  </si>
  <si>
    <t>Total Nic</t>
  </si>
  <si>
    <t>Nic Per 1000 patients</t>
  </si>
  <si>
    <t>median</t>
  </si>
  <si>
    <t>Special Order</t>
  </si>
  <si>
    <t>Drug Tariff Special Order</t>
  </si>
  <si>
    <t>Total Special Order Products</t>
  </si>
  <si>
    <t>London</t>
  </si>
  <si>
    <t>CCG NOT SPECIFIED</t>
  </si>
  <si>
    <t>EALING</t>
  </si>
  <si>
    <t>BRENT</t>
  </si>
  <si>
    <t>HARROW</t>
  </si>
  <si>
    <t>HAVERING</t>
  </si>
  <si>
    <t>CITY AND HACKNEY</t>
  </si>
  <si>
    <t>MERTON</t>
  </si>
  <si>
    <t>HILLINGDON</t>
  </si>
  <si>
    <t>CROYDON</t>
  </si>
  <si>
    <t>NEWHAM</t>
  </si>
  <si>
    <t>CENTRAL LONDON (WESTMINSTER)</t>
  </si>
  <si>
    <t>WANDSWORTH</t>
  </si>
  <si>
    <t>ISLINGTON</t>
  </si>
  <si>
    <t>HARINGEY</t>
  </si>
  <si>
    <t>HOUNSLOW</t>
  </si>
  <si>
    <t>KINGSTON</t>
  </si>
  <si>
    <t>BEXLEY</t>
  </si>
  <si>
    <t>TOWER HAMLETS</t>
  </si>
  <si>
    <t>CAMDEN</t>
  </si>
  <si>
    <t>BARNET</t>
  </si>
  <si>
    <t>ENFIELD</t>
  </si>
  <si>
    <t>WEST LONDON (K&amp;C &amp; QPP)</t>
  </si>
  <si>
    <t>HAMMERSMITH AND FULHAM</t>
  </si>
  <si>
    <t>SUTTON</t>
  </si>
  <si>
    <t>LAMBETH</t>
  </si>
  <si>
    <t>WALTHAM FOREST</t>
  </si>
  <si>
    <t>BARKING &amp; DAGENHAM</t>
  </si>
  <si>
    <t>RICHMOND</t>
  </si>
  <si>
    <t>LEWISHAM</t>
  </si>
  <si>
    <t>GREENWICH</t>
  </si>
  <si>
    <t>REDBRIDGE</t>
  </si>
  <si>
    <t>BROMLEY</t>
  </si>
  <si>
    <t>SOUTHWARK</t>
  </si>
  <si>
    <t>BASILDON AND BRENTWOOD</t>
  </si>
  <si>
    <t>BEDFORDSHIRE</t>
  </si>
  <si>
    <t>BIRMINGHAM CROSSCITY</t>
  </si>
  <si>
    <t>BIRMINGHAM SOUTH AND CENTRAL</t>
  </si>
  <si>
    <t>CAMBRIDGESHIRE AND PETERBOROUGH</t>
  </si>
  <si>
    <t>CANNOCK CHASE</t>
  </si>
  <si>
    <t>CASTLE POINT AND ROCHFORD</t>
  </si>
  <si>
    <t>CORBY</t>
  </si>
  <si>
    <t>COVENTRY AND RUGBY</t>
  </si>
  <si>
    <t>DUDLEY</t>
  </si>
  <si>
    <t>EAST AND NORTH HERTFORDSHIRE</t>
  </si>
  <si>
    <t>EAST LEICESTERSHIRE AND RUTLAND</t>
  </si>
  <si>
    <t>EAST STAFFORDSHIRE</t>
  </si>
  <si>
    <t>EREWASH</t>
  </si>
  <si>
    <t>GREAT YARMOUTH &amp; WAVENEY</t>
  </si>
  <si>
    <t>HARDWICK</t>
  </si>
  <si>
    <t>HEREFORDSHIRE</t>
  </si>
  <si>
    <t>HERTS VALLEYS</t>
  </si>
  <si>
    <t>IPSWICH AND EAST SUFFOLK</t>
  </si>
  <si>
    <t>LEICESTER CITY</t>
  </si>
  <si>
    <t>LINCOLNSHIRE EAST</t>
  </si>
  <si>
    <t>LINCOLNSHIRE WEST</t>
  </si>
  <si>
    <t>LUTON</t>
  </si>
  <si>
    <t>MANSFIELD &amp; ASHFIELD</t>
  </si>
  <si>
    <t>MID ESSEX</t>
  </si>
  <si>
    <t>MILTON KEYNES</t>
  </si>
  <si>
    <t>NENE</t>
  </si>
  <si>
    <t>NEWARK &amp; SHERWOOD</t>
  </si>
  <si>
    <t>NORTH DERBYSHIRE</t>
  </si>
  <si>
    <t>NORTH EAST ESSEX</t>
  </si>
  <si>
    <t>NORTH NORFOLK</t>
  </si>
  <si>
    <t>NORTH STAFFORDSHIRE</t>
  </si>
  <si>
    <t>NORWICH</t>
  </si>
  <si>
    <t>NOTTINGHAM CITY</t>
  </si>
  <si>
    <t>NOTTINGHAM NORTH &amp; EAST</t>
  </si>
  <si>
    <t>NOTTINGHAM WEST</t>
  </si>
  <si>
    <t>REDDITCH AND BROMSGROVE</t>
  </si>
  <si>
    <t>RUSHCLIFFE</t>
  </si>
  <si>
    <t>SANDWELL AND WEST BIRMINGHAM</t>
  </si>
  <si>
    <t>SE STAFFS &amp; SEISDON PENINSULAR</t>
  </si>
  <si>
    <t>SHROPSHIRE</t>
  </si>
  <si>
    <t>SOLIHULL</t>
  </si>
  <si>
    <t>SOUTH LINCOLNSHIRE</t>
  </si>
  <si>
    <t>SOUTH NORFOLK</t>
  </si>
  <si>
    <t>SOUTH WARWICKSHIRE</t>
  </si>
  <si>
    <t>SOUTH WEST LINCOLNSHIRE</t>
  </si>
  <si>
    <t>SOUTH WORCESTERSHIRE</t>
  </si>
  <si>
    <t>SOUTHEND</t>
  </si>
  <si>
    <t>SOUTHERN DERBYSHIRE</t>
  </si>
  <si>
    <t>STAFFORD AND SURROUNDS</t>
  </si>
  <si>
    <t>STOKE ON TRENT</t>
  </si>
  <si>
    <t>TELFORD &amp; WREKIN</t>
  </si>
  <si>
    <t>THURROCK</t>
  </si>
  <si>
    <t>WALSALL</t>
  </si>
  <si>
    <t>WARWICKSHIRE NORTH</t>
  </si>
  <si>
    <t>WEST ESSEX</t>
  </si>
  <si>
    <t>WEST LEICESTERSHIRE</t>
  </si>
  <si>
    <t>WEST NORFOLK</t>
  </si>
  <si>
    <t>WEST SUFFOLK</t>
  </si>
  <si>
    <t>WOLVERHAMPTON</t>
  </si>
  <si>
    <t>WYRE FOREST</t>
  </si>
  <si>
    <t>AIREDALE, WHARFEDALE AND CRAVEN</t>
  </si>
  <si>
    <t>BARNSLEY</t>
  </si>
  <si>
    <t>BASSETLAW</t>
  </si>
  <si>
    <t>BLACKBURN WITH DARWEN</t>
  </si>
  <si>
    <t>BLACKPOOL</t>
  </si>
  <si>
    <t>BOLTON</t>
  </si>
  <si>
    <t>BRADFORD CITY</t>
  </si>
  <si>
    <t>BRADFORD DISTRICTS</t>
  </si>
  <si>
    <t>BURY</t>
  </si>
  <si>
    <t>CALDERDALE</t>
  </si>
  <si>
    <t>CHORLEY AND SOUTH RIBBLE</t>
  </si>
  <si>
    <t>DARLINGTON</t>
  </si>
  <si>
    <t>DONCASTER</t>
  </si>
  <si>
    <t>DURHAM DALES,EASINGTON &amp; SEDGEFIELD</t>
  </si>
  <si>
    <t>EAST LANCASHIRE</t>
  </si>
  <si>
    <t>EAST RIDING OF YORKSHIRE</t>
  </si>
  <si>
    <t>EASTERN CHESHIRE</t>
  </si>
  <si>
    <t>FYLDE &amp; WYRE</t>
  </si>
  <si>
    <t>GREATER HUDDERSFIELD</t>
  </si>
  <si>
    <t>GREATER PRESTON</t>
  </si>
  <si>
    <t>HALTON</t>
  </si>
  <si>
    <t>HAMBLETON, RICHMONDSHIRE AND WHITBY</t>
  </si>
  <si>
    <t>HARROGATE AND RURAL DISTRICT</t>
  </si>
  <si>
    <t>HARTLEPOOL AND STOCKTON-ON-TEES</t>
  </si>
  <si>
    <t>HEYWOOD, MIDDLETON &amp; ROCHDALE</t>
  </si>
  <si>
    <t>HULL</t>
  </si>
  <si>
    <t>KNOWSLEY</t>
  </si>
  <si>
    <t>LEEDS NORTH</t>
  </si>
  <si>
    <t>LEEDS SOUTH AND EAST</t>
  </si>
  <si>
    <t>LEEDS WEST</t>
  </si>
  <si>
    <t>LIVERPOOL</t>
  </si>
  <si>
    <t>NORTH DURHAM</t>
  </si>
  <si>
    <t>NORTH EAST LINCOLNSHIRE</t>
  </si>
  <si>
    <t>NORTH KIRKLEES</t>
  </si>
  <si>
    <t>NORTH LINCOLNSHIRE</t>
  </si>
  <si>
    <t>NORTH TYNESIDE</t>
  </si>
  <si>
    <t>NORTHUMBERLAND</t>
  </si>
  <si>
    <t>OLDHAM</t>
  </si>
  <si>
    <t>ROTHERHAM</t>
  </si>
  <si>
    <t>SALFORD</t>
  </si>
  <si>
    <t>SCARBOROUGH AND RYEDALE</t>
  </si>
  <si>
    <t>SHEFFIELD</t>
  </si>
  <si>
    <t>SOUTH CHESHIRE</t>
  </si>
  <si>
    <t>SOUTH SEFTON</t>
  </si>
  <si>
    <t>SOUTH TEES</t>
  </si>
  <si>
    <t>SOUTH TYNESIDE</t>
  </si>
  <si>
    <t>SOUTHPORT AND FORMBY</t>
  </si>
  <si>
    <t>ST HELENS</t>
  </si>
  <si>
    <t>STOCKPORT</t>
  </si>
  <si>
    <t>SUNDERLAND</t>
  </si>
  <si>
    <t>TAMESIDE AND GLOSSOP</t>
  </si>
  <si>
    <t>TRAFFORD</t>
  </si>
  <si>
    <t>VALE OF YORK</t>
  </si>
  <si>
    <t>VALE ROYAL</t>
  </si>
  <si>
    <t>WAKEFIELD</t>
  </si>
  <si>
    <t>WARRINGTON</t>
  </si>
  <si>
    <t>WEST CHESHIRE</t>
  </si>
  <si>
    <t>WEST LANCASHIRE</t>
  </si>
  <si>
    <t>WIGAN BOROUGH</t>
  </si>
  <si>
    <t>WIRRAL</t>
  </si>
  <si>
    <t>ASHFORD</t>
  </si>
  <si>
    <t>AYLESBURY VALE</t>
  </si>
  <si>
    <t>BATH AND NORTH EAST SOMERSET</t>
  </si>
  <si>
    <t>BRACKNELL AND ASCOT</t>
  </si>
  <si>
    <t>BRIGHTON &amp; HOVE</t>
  </si>
  <si>
    <t>BRISTOL</t>
  </si>
  <si>
    <t>CANTERBURY AND COASTAL</t>
  </si>
  <si>
    <t>CHILTERN</t>
  </si>
  <si>
    <t>COASTAL WEST SUSSEX</t>
  </si>
  <si>
    <t>CRAWLEY</t>
  </si>
  <si>
    <t>DARTFORD, GRAVESHAM AND SWANLEY</t>
  </si>
  <si>
    <t>DORSET</t>
  </si>
  <si>
    <t>EAST SURREY</t>
  </si>
  <si>
    <t>EASTBOURNE, HAILSHAM AND SEAFORD</t>
  </si>
  <si>
    <t>FAREHAM AND GOSPORT</t>
  </si>
  <si>
    <t>GLOUCESTERSHIRE</t>
  </si>
  <si>
    <t>GUILDFORD AND WAVERLEY</t>
  </si>
  <si>
    <t>HASTINGS &amp; ROTHER</t>
  </si>
  <si>
    <t>HIGH WEALD LEWES HAVENS</t>
  </si>
  <si>
    <t>HORSHAM AND MID SUSSEX</t>
  </si>
  <si>
    <t>ISLE OF WIGHT</t>
  </si>
  <si>
    <t>KERNOW</t>
  </si>
  <si>
    <t>MEDWAY</t>
  </si>
  <si>
    <t>NEWBURY AND DISTRICT</t>
  </si>
  <si>
    <t>NORTH &amp; WEST READING</t>
  </si>
  <si>
    <t>NORTH EAST HAMPSHIRE AND FARNHAM</t>
  </si>
  <si>
    <t>NORTH HAMPSHIRE</t>
  </si>
  <si>
    <t>NORTH SOMERSET</t>
  </si>
  <si>
    <t>NORTH WEST SURREY</t>
  </si>
  <si>
    <t>NORTH, EAST, WEST DEVON</t>
  </si>
  <si>
    <t>OXFORDSHIRE</t>
  </si>
  <si>
    <t>PORTSMOUTH</t>
  </si>
  <si>
    <t>SLOUGH</t>
  </si>
  <si>
    <t>SOMERSET</t>
  </si>
  <si>
    <t>SOUTH DEVON AND TORBAY</t>
  </si>
  <si>
    <t>SOUTH EASTERN HAMPSHIRE</t>
  </si>
  <si>
    <t>SOUTH GLOUCESTERSHIRE</t>
  </si>
  <si>
    <t>SOUTH KENT COAST</t>
  </si>
  <si>
    <t>SOUTH READING</t>
  </si>
  <si>
    <t>SOUTHAMPTON</t>
  </si>
  <si>
    <t>SURREY DOWNS</t>
  </si>
  <si>
    <t>SURREY HEATH</t>
  </si>
  <si>
    <t>SWALE</t>
  </si>
  <si>
    <t>SWINDON</t>
  </si>
  <si>
    <t>THANET</t>
  </si>
  <si>
    <t>WEST HAMPSHIRE</t>
  </si>
  <si>
    <t>WEST KENT</t>
  </si>
  <si>
    <t>WILTSHIRE</t>
  </si>
  <si>
    <t>WINDSOR, ASCOT AND MAIDENHEAD</t>
  </si>
  <si>
    <t>WOKINGHAM</t>
  </si>
  <si>
    <t>CCG</t>
  </si>
  <si>
    <t>Selected CCG</t>
  </si>
  <si>
    <t>MidlandsEast</t>
  </si>
  <si>
    <t>North</t>
  </si>
  <si>
    <t>South</t>
  </si>
  <si>
    <t xml:space="preserve">To highlight a CCG please select from the following list: </t>
  </si>
  <si>
    <t>NEWCASTLE GATESHEAD</t>
  </si>
  <si>
    <t>Selected</t>
  </si>
  <si>
    <t xml:space="preserve">                       </t>
  </si>
  <si>
    <t>BRISTOL, N SOM, SOM &amp; S GLOS</t>
  </si>
  <si>
    <t>NORTH WEST LONDON</t>
  </si>
  <si>
    <t>CHESHIRE, WARRINGTON &amp; WIRRAL</t>
  </si>
  <si>
    <t>THAMES VALLEY</t>
  </si>
  <si>
    <t>NORTH EAST LONDON</t>
  </si>
  <si>
    <t>LANCASHIRE</t>
  </si>
  <si>
    <t>SOUTH LONDON</t>
  </si>
  <si>
    <t>DERBYSHIRE AND NOTTINGHAMSHIRE</t>
  </si>
  <si>
    <t>EAST ANGLIA</t>
  </si>
  <si>
    <t>SOUTH YORKSHIRE AND BASSETLAW</t>
  </si>
  <si>
    <t>BATH,GLOS,SWINDON &amp; WILTSHIRE</t>
  </si>
  <si>
    <t>SURREY AND SUSSEX</t>
  </si>
  <si>
    <t>NORTH YORKSHIRE AND HUMBER</t>
  </si>
  <si>
    <t>MERSEYSIDE</t>
  </si>
  <si>
    <t>HERTFORDSHIRE &amp; SOUTH MIDLANDS</t>
  </si>
  <si>
    <t>ARDEN,HEREFORDS &amp; WORCESTER</t>
  </si>
  <si>
    <t>WESSEX</t>
  </si>
  <si>
    <t>KENT AND MEDWAY</t>
  </si>
  <si>
    <t>GREATER MANCHESTER</t>
  </si>
  <si>
    <t>DEVON,CORNWALL&amp;ISLES OF SCILLY</t>
  </si>
  <si>
    <t>SHROPSHIRE AND STAFFORDSHIRE</t>
  </si>
  <si>
    <t>DURHAM, DARLINGTON AND TEES</t>
  </si>
  <si>
    <t>LEICESTERSHIRE &amp; LINCOLNSHIRE</t>
  </si>
  <si>
    <t>CUMBRIA,NORTHUMB,TYNE &amp; WEAR</t>
  </si>
  <si>
    <t xml:space="preserve">ESSEX </t>
  </si>
  <si>
    <t>BIRMINGHAM &amp; THE BLACK COUNTRY</t>
  </si>
  <si>
    <t>WEST YORKSHIRE</t>
  </si>
  <si>
    <t>Quarter to Jun 17</t>
  </si>
  <si>
    <t>MORECAMBE BAY</t>
  </si>
  <si>
    <t>NORTH CUMBRIA</t>
  </si>
  <si>
    <t>MANCHESTER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</si>
</sst>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4" formatCode="#,##0.0_ ;[Red]\-#,##0.0\ "/>
    <numFmt numFmtId="165" formatCode="#,##0.0;[Red]\-#,##0.0"/>
    <numFmt numFmtId="166" formatCode="#,##0.00_ ;[Red]\-#,##0.00\ "/>
  </numFmts>
  <fonts count="38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  <font>
      <sz val="8"/>
      <color rgb="FF0000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8">
    <xf numFmtId="0" fontId="0" fillId="0" borderId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8" borderId="8" applyNumberFormat="0" applyAlignment="0" applyProtection="0"/>
    <xf numFmtId="0" fontId="23" fillId="29" borderId="9" applyNumberFormat="0" applyAlignment="0" applyProtection="0"/>
    <xf numFmtId="0" fontId="24" fillId="0" borderId="0" applyNumberFormat="0" applyFill="0" applyBorder="0" applyAlignment="0" applyProtection="0"/>
    <xf numFmtId="0" fontId="25" fillId="30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29" fillId="31" borderId="8" applyNumberFormat="0" applyAlignment="0" applyProtection="0"/>
    <xf numFmtId="0" fontId="30" fillId="0" borderId="13" applyNumberFormat="0" applyFill="0" applyAlignment="0" applyProtection="0"/>
    <xf numFmtId="0" fontId="31" fillId="32" borderId="0" applyNumberFormat="0" applyBorder="0" applyAlignment="0" applyProtection="0"/>
    <xf numFmtId="0" fontId="19" fillId="0" borderId="0"/>
    <xf numFmtId="0" fontId="19" fillId="33" borderId="14" applyNumberFormat="0" applyFont="0" applyAlignment="0" applyProtection="0"/>
    <xf numFmtId="0" fontId="32" fillId="28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25" fillId="30" borderId="0" applyNumberFormat="0" applyBorder="0" applyAlignment="0" applyProtection="0"/>
    <xf numFmtId="0" fontId="21" fillId="27" borderId="0" applyNumberFormat="0" applyBorder="0" applyAlignment="0" applyProtection="0"/>
    <xf numFmtId="0" fontId="31" fillId="32" borderId="0" applyNumberFormat="0" applyBorder="0" applyAlignment="0" applyProtection="0"/>
    <xf numFmtId="0" fontId="29" fillId="31" borderId="8" applyNumberFormat="0" applyAlignment="0" applyProtection="0"/>
    <xf numFmtId="0" fontId="32" fillId="28" borderId="15" applyNumberFormat="0" applyAlignment="0" applyProtection="0"/>
    <xf numFmtId="0" fontId="22" fillId="28" borderId="8" applyNumberFormat="0" applyAlignment="0" applyProtection="0"/>
    <xf numFmtId="0" fontId="30" fillId="0" borderId="13" applyNumberFormat="0" applyFill="0" applyAlignment="0" applyProtection="0"/>
    <xf numFmtId="0" fontId="23" fillId="29" borderId="9" applyNumberFormat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20" fillId="21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20" fillId="15" borderId="0" applyNumberFormat="0" applyBorder="0" applyAlignment="0" applyProtection="0"/>
    <xf numFmtId="0" fontId="20" fillId="22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20" fillId="16" borderId="0" applyNumberFormat="0" applyBorder="0" applyAlignment="0" applyProtection="0"/>
    <xf numFmtId="0" fontId="20" fillId="23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20" fillId="17" borderId="0" applyNumberFormat="0" applyBorder="0" applyAlignment="0" applyProtection="0"/>
    <xf numFmtId="0" fontId="20" fillId="24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20" fillId="19" borderId="0" applyNumberFormat="0" applyBorder="0" applyAlignment="0" applyProtection="0"/>
    <xf numFmtId="0" fontId="20" fillId="26" borderId="0" applyNumberFormat="0" applyBorder="0" applyAlignment="0" applyProtection="0"/>
    <xf numFmtId="0" fontId="10" fillId="8" borderId="0" applyNumberFormat="0" applyBorder="0" applyAlignment="0" applyProtection="0"/>
    <xf numFmtId="0" fontId="10" fillId="14" borderId="0" applyNumberFormat="0" applyBorder="0" applyAlignment="0" applyProtection="0"/>
    <xf numFmtId="0" fontId="20" fillId="20" borderId="0" applyNumberFormat="0" applyBorder="0" applyAlignment="0" applyProtection="0"/>
    <xf numFmtId="0" fontId="10" fillId="0" borderId="0"/>
    <xf numFmtId="0" fontId="10" fillId="33" borderId="14" applyNumberFormat="0" applyFont="0" applyAlignment="0" applyProtection="0"/>
    <xf numFmtId="0" fontId="9" fillId="0" borderId="0"/>
    <xf numFmtId="0" fontId="9" fillId="33" borderId="14" applyNumberFormat="0" applyFont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8" fillId="0" borderId="0"/>
    <xf numFmtId="0" fontId="8" fillId="33" borderId="14" applyNumberFormat="0" applyFont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4" borderId="0" applyNumberFormat="0" applyBorder="0" applyAlignment="0" applyProtection="0"/>
    <xf numFmtId="0" fontId="5" fillId="0" borderId="0"/>
    <xf numFmtId="0" fontId="5" fillId="33" borderId="14" applyNumberFormat="0" applyFont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4" borderId="0" applyNumberFormat="0" applyBorder="0" applyAlignment="0" applyProtection="0"/>
    <xf numFmtId="0" fontId="4" fillId="0" borderId="0"/>
    <xf numFmtId="0" fontId="4" fillId="33" borderId="14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6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33" borderId="14" applyNumberFormat="0" applyFon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33" borderId="14" applyNumberFormat="0" applyFont="0" applyAlignment="0" applyProtection="0"/>
    <xf numFmtId="0" fontId="3" fillId="0" borderId="0"/>
    <xf numFmtId="0" fontId="3" fillId="33" borderId="14" applyNumberFormat="0" applyFon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0" borderId="0"/>
    <xf numFmtId="0" fontId="3" fillId="33" borderId="14" applyNumberFormat="0" applyFon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3" borderId="14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3" borderId="14" applyNumberFormat="0" applyFont="0" applyAlignment="0" applyProtection="0"/>
    <xf numFmtId="0" fontId="2" fillId="0" borderId="0"/>
    <xf numFmtId="0" fontId="2" fillId="33" borderId="14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3" borderId="14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3" borderId="14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3" borderId="14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3" borderId="14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3" borderId="14" applyNumberFormat="0" applyFont="0" applyAlignment="0" applyProtection="0"/>
    <xf numFmtId="0" fontId="2" fillId="0" borderId="0"/>
    <xf numFmtId="0" fontId="2" fillId="33" borderId="14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33" borderId="14" applyNumberFormat="0" applyFont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1" fillId="33" borderId="14" applyNumberFormat="0" applyFont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70">
    <xf numFmtId="0" fontId="0" fillId="0" borderId="0" xfId="0"/>
    <xf numFmtId="3" fontId="0" fillId="0" borderId="0" xfId="0" applyNumberFormat="1"/>
    <xf numFmtId="8" fontId="0" fillId="0" borderId="0" xfId="0" applyNumberFormat="1"/>
    <xf numFmtId="0" fontId="14" fillId="0" borderId="0" xfId="0" applyFont="1"/>
    <xf numFmtId="0" fontId="14" fillId="0" borderId="1" xfId="0" applyFont="1" applyBorder="1"/>
    <xf numFmtId="0" fontId="14" fillId="0" borderId="2" xfId="0" applyFont="1" applyBorder="1"/>
    <xf numFmtId="0" fontId="14" fillId="0" borderId="1" xfId="0" applyFont="1" applyFill="1" applyBorder="1"/>
    <xf numFmtId="0" fontId="0" fillId="2" borderId="0" xfId="0" applyFill="1"/>
    <xf numFmtId="0" fontId="0" fillId="0" borderId="0" xfId="0" applyFill="1" applyBorder="1"/>
    <xf numFmtId="0" fontId="0" fillId="0" borderId="0" xfId="0" applyFill="1"/>
    <xf numFmtId="8" fontId="13" fillId="0" borderId="0" xfId="0" applyNumberFormat="1" applyFont="1"/>
    <xf numFmtId="0" fontId="36" fillId="0" borderId="0" xfId="0" applyFont="1"/>
    <xf numFmtId="0" fontId="15" fillId="0" borderId="0" xfId="0" applyFont="1"/>
    <xf numFmtId="164" fontId="36" fillId="0" borderId="0" xfId="0" applyNumberFormat="1" applyFont="1"/>
    <xf numFmtId="165" fontId="36" fillId="0" borderId="0" xfId="0" applyNumberFormat="1" applyFont="1"/>
    <xf numFmtId="0" fontId="15" fillId="0" borderId="0" xfId="0" applyFont="1" applyBorder="1"/>
    <xf numFmtId="0" fontId="0" fillId="34" borderId="0" xfId="0" applyFill="1"/>
    <xf numFmtId="0" fontId="17" fillId="2" borderId="0" xfId="0" applyFont="1" applyFill="1" applyBorder="1"/>
    <xf numFmtId="0" fontId="14" fillId="0" borderId="3" xfId="0" applyFont="1" applyFill="1" applyBorder="1"/>
    <xf numFmtId="3" fontId="11" fillId="0" borderId="0" xfId="0" applyNumberFormat="1" applyFont="1"/>
    <xf numFmtId="8" fontId="11" fillId="0" borderId="0" xfId="0" applyNumberFormat="1" applyFont="1"/>
    <xf numFmtId="0" fontId="37" fillId="0" borderId="0" xfId="0" applyFont="1"/>
    <xf numFmtId="0" fontId="7" fillId="0" borderId="0" xfId="0" applyFont="1" applyFill="1" applyBorder="1"/>
    <xf numFmtId="3" fontId="6" fillId="0" borderId="0" xfId="0" applyNumberFormat="1" applyFont="1"/>
    <xf numFmtId="8" fontId="6" fillId="0" borderId="0" xfId="0" applyNumberFormat="1" applyFont="1"/>
    <xf numFmtId="0" fontId="6" fillId="0" borderId="0" xfId="0" applyFont="1"/>
    <xf numFmtId="3" fontId="6" fillId="0" borderId="0" xfId="0" applyNumberFormat="1" applyFont="1" applyFill="1" applyBorder="1"/>
    <xf numFmtId="8" fontId="6" fillId="0" borderId="0" xfId="0" applyNumberFormat="1" applyFont="1" applyFill="1" applyBorder="1"/>
    <xf numFmtId="8" fontId="37" fillId="0" borderId="0" xfId="0" applyNumberFormat="1" applyFont="1"/>
    <xf numFmtId="3" fontId="37" fillId="0" borderId="0" xfId="0" applyNumberFormat="1" applyFont="1"/>
    <xf numFmtId="8" fontId="37" fillId="0" borderId="0" xfId="0" applyNumberFormat="1" applyFont="1" applyBorder="1"/>
    <xf numFmtId="3" fontId="37" fillId="0" borderId="0" xfId="0" applyNumberFormat="1" applyFont="1" applyBorder="1"/>
    <xf numFmtId="166" fontId="36" fillId="0" borderId="0" xfId="0" applyNumberFormat="1" applyFont="1"/>
    <xf numFmtId="0" fontId="12" fillId="0" borderId="0" xfId="109" applyFont="1"/>
    <xf numFmtId="3" fontId="12" fillId="0" borderId="0" xfId="109" applyNumberFormat="1" applyFont="1"/>
    <xf numFmtId="8" fontId="12" fillId="0" borderId="0" xfId="109" applyNumberFormat="1" applyFont="1"/>
    <xf numFmtId="0" fontId="12" fillId="0" borderId="0" xfId="123" applyFont="1"/>
    <xf numFmtId="0" fontId="12" fillId="0" borderId="0" xfId="123" applyFont="1"/>
    <xf numFmtId="8" fontId="12" fillId="0" borderId="0" xfId="123" applyNumberFormat="1" applyFont="1"/>
    <xf numFmtId="0" fontId="12" fillId="0" borderId="0" xfId="123" applyFont="1"/>
    <xf numFmtId="8" fontId="12" fillId="0" borderId="0" xfId="123" applyNumberFormat="1" applyFont="1"/>
    <xf numFmtId="0" fontId="12" fillId="0" borderId="0" xfId="123" applyFont="1"/>
    <xf numFmtId="0" fontId="12" fillId="0" borderId="0" xfId="123" applyFont="1"/>
    <xf numFmtId="8" fontId="12" fillId="0" borderId="0" xfId="123" applyNumberFormat="1" applyFont="1"/>
    <xf numFmtId="0" fontId="12" fillId="0" borderId="0" xfId="123" applyFont="1"/>
    <xf numFmtId="8" fontId="12" fillId="0" borderId="0" xfId="123" applyNumberFormat="1" applyFont="1"/>
    <xf numFmtId="0" fontId="12" fillId="0" borderId="0" xfId="123" applyFont="1"/>
    <xf numFmtId="0" fontId="12" fillId="0" borderId="0" xfId="123" applyFont="1"/>
    <xf numFmtId="8" fontId="12" fillId="0" borderId="0" xfId="123" applyNumberFormat="1" applyFont="1"/>
    <xf numFmtId="0" fontId="12" fillId="0" borderId="0" xfId="123" applyFont="1"/>
    <xf numFmtId="8" fontId="12" fillId="0" borderId="0" xfId="123" applyNumberFormat="1" applyFont="1"/>
    <xf numFmtId="0" fontId="12" fillId="0" borderId="0" xfId="123" applyFont="1"/>
    <xf numFmtId="0" fontId="12" fillId="0" borderId="0" xfId="123" applyFont="1"/>
    <xf numFmtId="8" fontId="12" fillId="0" borderId="0" xfId="123" applyNumberFormat="1" applyFont="1"/>
    <xf numFmtId="0" fontId="12" fillId="0" borderId="0" xfId="123" applyFont="1"/>
    <xf numFmtId="8" fontId="12" fillId="0" borderId="0" xfId="123" applyNumberFormat="1" applyFont="1"/>
    <xf numFmtId="3" fontId="12" fillId="0" borderId="0" xfId="123" applyNumberFormat="1" applyFont="1"/>
    <xf numFmtId="0" fontId="12" fillId="0" borderId="0" xfId="123" applyFont="1" applyBorder="1"/>
    <xf numFmtId="8" fontId="12" fillId="0" borderId="0" xfId="123" applyNumberFormat="1" applyFont="1" applyBorder="1"/>
    <xf numFmtId="3" fontId="0" fillId="0" borderId="0" xfId="0" applyNumberFormat="1" applyBorder="1"/>
    <xf numFmtId="8" fontId="0" fillId="0" borderId="0" xfId="0" applyNumberFormat="1" applyBorder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8" fillId="2" borderId="5" xfId="0" applyFont="1" applyFill="1" applyBorder="1" applyAlignment="1" applyProtection="1">
      <alignment horizontal="center"/>
      <protection locked="0"/>
    </xf>
    <xf numFmtId="0" fontId="18" fillId="2" borderId="6" xfId="0" applyFont="1" applyFill="1" applyBorder="1" applyAlignment="1" applyProtection="1">
      <alignment horizontal="center"/>
      <protection locked="0"/>
    </xf>
    <xf numFmtId="0" fontId="18" fillId="2" borderId="7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</cellXfs>
  <cellStyles count="348">
    <cellStyle name="20% - Accent1" xfId="56" builtinId="30" customBuiltin="1"/>
    <cellStyle name="20% - Accent1 2" xfId="1"/>
    <cellStyle name="20% - Accent1 2 2" xfId="138"/>
    <cellStyle name="20% - Accent1 2 2 2" xfId="278"/>
    <cellStyle name="20% - Accent1 2 3" xfId="194"/>
    <cellStyle name="20% - Accent1 3" xfId="83"/>
    <cellStyle name="20% - Accent1 3 2" xfId="168"/>
    <cellStyle name="20% - Accent1 3 2 2" xfId="308"/>
    <cellStyle name="20% - Accent1 3 3" xfId="224"/>
    <cellStyle name="20% - Accent1 4" xfId="97"/>
    <cellStyle name="20% - Accent1 4 2" xfId="182"/>
    <cellStyle name="20% - Accent1 4 2 2" xfId="322"/>
    <cellStyle name="20% - Accent1 4 3" xfId="238"/>
    <cellStyle name="20% - Accent1 5" xfId="111"/>
    <cellStyle name="20% - Accent1 5 2" xfId="252"/>
    <cellStyle name="20% - Accent1 6" xfId="125"/>
    <cellStyle name="20% - Accent1 6 2" xfId="266"/>
    <cellStyle name="20% - Accent1 7" xfId="152"/>
    <cellStyle name="20% - Accent1 7 2" xfId="292"/>
    <cellStyle name="20% - Accent1 8" xfId="208"/>
    <cellStyle name="20% - Accent1 9" xfId="336"/>
    <cellStyle name="20% - Accent2" xfId="60" builtinId="34" customBuiltin="1"/>
    <cellStyle name="20% - Accent2 2" xfId="2"/>
    <cellStyle name="20% - Accent2 2 2" xfId="139"/>
    <cellStyle name="20% - Accent2 2 2 2" xfId="279"/>
    <cellStyle name="20% - Accent2 2 3" xfId="195"/>
    <cellStyle name="20% - Accent2 3" xfId="85"/>
    <cellStyle name="20% - Accent2 3 2" xfId="170"/>
    <cellStyle name="20% - Accent2 3 2 2" xfId="310"/>
    <cellStyle name="20% - Accent2 3 3" xfId="226"/>
    <cellStyle name="20% - Accent2 4" xfId="99"/>
    <cellStyle name="20% - Accent2 4 2" xfId="184"/>
    <cellStyle name="20% - Accent2 4 2 2" xfId="324"/>
    <cellStyle name="20% - Accent2 4 3" xfId="240"/>
    <cellStyle name="20% - Accent2 5" xfId="113"/>
    <cellStyle name="20% - Accent2 5 2" xfId="254"/>
    <cellStyle name="20% - Accent2 6" xfId="127"/>
    <cellStyle name="20% - Accent2 6 2" xfId="268"/>
    <cellStyle name="20% - Accent2 7" xfId="154"/>
    <cellStyle name="20% - Accent2 7 2" xfId="294"/>
    <cellStyle name="20% - Accent2 8" xfId="210"/>
    <cellStyle name="20% - Accent2 9" xfId="338"/>
    <cellStyle name="20% - Accent3" xfId="64" builtinId="38" customBuiltin="1"/>
    <cellStyle name="20% - Accent3 2" xfId="3"/>
    <cellStyle name="20% - Accent3 2 2" xfId="140"/>
    <cellStyle name="20% - Accent3 2 2 2" xfId="280"/>
    <cellStyle name="20% - Accent3 2 3" xfId="196"/>
    <cellStyle name="20% - Accent3 3" xfId="87"/>
    <cellStyle name="20% - Accent3 3 2" xfId="172"/>
    <cellStyle name="20% - Accent3 3 2 2" xfId="312"/>
    <cellStyle name="20% - Accent3 3 3" xfId="228"/>
    <cellStyle name="20% - Accent3 4" xfId="101"/>
    <cellStyle name="20% - Accent3 4 2" xfId="186"/>
    <cellStyle name="20% - Accent3 4 2 2" xfId="326"/>
    <cellStyle name="20% - Accent3 4 3" xfId="242"/>
    <cellStyle name="20% - Accent3 5" xfId="115"/>
    <cellStyle name="20% - Accent3 5 2" xfId="256"/>
    <cellStyle name="20% - Accent3 6" xfId="129"/>
    <cellStyle name="20% - Accent3 6 2" xfId="270"/>
    <cellStyle name="20% - Accent3 7" xfId="156"/>
    <cellStyle name="20% - Accent3 7 2" xfId="296"/>
    <cellStyle name="20% - Accent3 8" xfId="212"/>
    <cellStyle name="20% - Accent3 9" xfId="340"/>
    <cellStyle name="20% - Accent4" xfId="68" builtinId="42" customBuiltin="1"/>
    <cellStyle name="20% - Accent4 2" xfId="4"/>
    <cellStyle name="20% - Accent4 2 2" xfId="141"/>
    <cellStyle name="20% - Accent4 2 2 2" xfId="281"/>
    <cellStyle name="20% - Accent4 2 3" xfId="197"/>
    <cellStyle name="20% - Accent4 3" xfId="89"/>
    <cellStyle name="20% - Accent4 3 2" xfId="174"/>
    <cellStyle name="20% - Accent4 3 2 2" xfId="314"/>
    <cellStyle name="20% - Accent4 3 3" xfId="230"/>
    <cellStyle name="20% - Accent4 4" xfId="103"/>
    <cellStyle name="20% - Accent4 4 2" xfId="188"/>
    <cellStyle name="20% - Accent4 4 2 2" xfId="328"/>
    <cellStyle name="20% - Accent4 4 3" xfId="244"/>
    <cellStyle name="20% - Accent4 5" xfId="117"/>
    <cellStyle name="20% - Accent4 5 2" xfId="258"/>
    <cellStyle name="20% - Accent4 6" xfId="131"/>
    <cellStyle name="20% - Accent4 6 2" xfId="272"/>
    <cellStyle name="20% - Accent4 7" xfId="158"/>
    <cellStyle name="20% - Accent4 7 2" xfId="298"/>
    <cellStyle name="20% - Accent4 8" xfId="214"/>
    <cellStyle name="20% - Accent4 9" xfId="342"/>
    <cellStyle name="20% - Accent5" xfId="72" builtinId="46" customBuiltin="1"/>
    <cellStyle name="20% - Accent5 2" xfId="5"/>
    <cellStyle name="20% - Accent5 2 2" xfId="142"/>
    <cellStyle name="20% - Accent5 2 2 2" xfId="282"/>
    <cellStyle name="20% - Accent5 2 3" xfId="198"/>
    <cellStyle name="20% - Accent5 3" xfId="91"/>
    <cellStyle name="20% - Accent5 3 2" xfId="176"/>
    <cellStyle name="20% - Accent5 3 2 2" xfId="316"/>
    <cellStyle name="20% - Accent5 3 3" xfId="232"/>
    <cellStyle name="20% - Accent5 4" xfId="105"/>
    <cellStyle name="20% - Accent5 4 2" xfId="190"/>
    <cellStyle name="20% - Accent5 4 2 2" xfId="330"/>
    <cellStyle name="20% - Accent5 4 3" xfId="246"/>
    <cellStyle name="20% - Accent5 5" xfId="119"/>
    <cellStyle name="20% - Accent5 5 2" xfId="260"/>
    <cellStyle name="20% - Accent5 6" xfId="133"/>
    <cellStyle name="20% - Accent5 6 2" xfId="274"/>
    <cellStyle name="20% - Accent5 7" xfId="160"/>
    <cellStyle name="20% - Accent5 7 2" xfId="300"/>
    <cellStyle name="20% - Accent5 8" xfId="216"/>
    <cellStyle name="20% - Accent5 9" xfId="344"/>
    <cellStyle name="20% - Accent6" xfId="76" builtinId="50" customBuiltin="1"/>
    <cellStyle name="20% - Accent6 2" xfId="6"/>
    <cellStyle name="20% - Accent6 2 2" xfId="143"/>
    <cellStyle name="20% - Accent6 2 2 2" xfId="283"/>
    <cellStyle name="20% - Accent6 2 3" xfId="199"/>
    <cellStyle name="20% - Accent6 3" xfId="93"/>
    <cellStyle name="20% - Accent6 3 2" xfId="178"/>
    <cellStyle name="20% - Accent6 3 2 2" xfId="318"/>
    <cellStyle name="20% - Accent6 3 3" xfId="234"/>
    <cellStyle name="20% - Accent6 4" xfId="107"/>
    <cellStyle name="20% - Accent6 4 2" xfId="192"/>
    <cellStyle name="20% - Accent6 4 2 2" xfId="332"/>
    <cellStyle name="20% - Accent6 4 3" xfId="248"/>
    <cellStyle name="20% - Accent6 5" xfId="121"/>
    <cellStyle name="20% - Accent6 5 2" xfId="262"/>
    <cellStyle name="20% - Accent6 6" xfId="135"/>
    <cellStyle name="20% - Accent6 6 2" xfId="276"/>
    <cellStyle name="20% - Accent6 7" xfId="162"/>
    <cellStyle name="20% - Accent6 7 2" xfId="302"/>
    <cellStyle name="20% - Accent6 8" xfId="218"/>
    <cellStyle name="20% - Accent6 9" xfId="346"/>
    <cellStyle name="40% - Accent1" xfId="57" builtinId="31" customBuiltin="1"/>
    <cellStyle name="40% - Accent1 2" xfId="7"/>
    <cellStyle name="40% - Accent1 2 2" xfId="144"/>
    <cellStyle name="40% - Accent1 2 2 2" xfId="284"/>
    <cellStyle name="40% - Accent1 2 3" xfId="200"/>
    <cellStyle name="40% - Accent1 3" xfId="84"/>
    <cellStyle name="40% - Accent1 3 2" xfId="169"/>
    <cellStyle name="40% - Accent1 3 2 2" xfId="309"/>
    <cellStyle name="40% - Accent1 3 3" xfId="225"/>
    <cellStyle name="40% - Accent1 4" xfId="98"/>
    <cellStyle name="40% - Accent1 4 2" xfId="183"/>
    <cellStyle name="40% - Accent1 4 2 2" xfId="323"/>
    <cellStyle name="40% - Accent1 4 3" xfId="239"/>
    <cellStyle name="40% - Accent1 5" xfId="112"/>
    <cellStyle name="40% - Accent1 5 2" xfId="253"/>
    <cellStyle name="40% - Accent1 6" xfId="126"/>
    <cellStyle name="40% - Accent1 6 2" xfId="267"/>
    <cellStyle name="40% - Accent1 7" xfId="153"/>
    <cellStyle name="40% - Accent1 7 2" xfId="293"/>
    <cellStyle name="40% - Accent1 8" xfId="209"/>
    <cellStyle name="40% - Accent1 9" xfId="337"/>
    <cellStyle name="40% - Accent2" xfId="61" builtinId="35" customBuiltin="1"/>
    <cellStyle name="40% - Accent2 2" xfId="8"/>
    <cellStyle name="40% - Accent2 2 2" xfId="145"/>
    <cellStyle name="40% - Accent2 2 2 2" xfId="285"/>
    <cellStyle name="40% - Accent2 2 3" xfId="201"/>
    <cellStyle name="40% - Accent2 3" xfId="86"/>
    <cellStyle name="40% - Accent2 3 2" xfId="171"/>
    <cellStyle name="40% - Accent2 3 2 2" xfId="311"/>
    <cellStyle name="40% - Accent2 3 3" xfId="227"/>
    <cellStyle name="40% - Accent2 4" xfId="100"/>
    <cellStyle name="40% - Accent2 4 2" xfId="185"/>
    <cellStyle name="40% - Accent2 4 2 2" xfId="325"/>
    <cellStyle name="40% - Accent2 4 3" xfId="241"/>
    <cellStyle name="40% - Accent2 5" xfId="114"/>
    <cellStyle name="40% - Accent2 5 2" xfId="255"/>
    <cellStyle name="40% - Accent2 6" xfId="128"/>
    <cellStyle name="40% - Accent2 6 2" xfId="269"/>
    <cellStyle name="40% - Accent2 7" xfId="155"/>
    <cellStyle name="40% - Accent2 7 2" xfId="295"/>
    <cellStyle name="40% - Accent2 8" xfId="211"/>
    <cellStyle name="40% - Accent2 9" xfId="339"/>
    <cellStyle name="40% - Accent3" xfId="65" builtinId="39" customBuiltin="1"/>
    <cellStyle name="40% - Accent3 2" xfId="9"/>
    <cellStyle name="40% - Accent3 2 2" xfId="146"/>
    <cellStyle name="40% - Accent3 2 2 2" xfId="286"/>
    <cellStyle name="40% - Accent3 2 3" xfId="202"/>
    <cellStyle name="40% - Accent3 3" xfId="88"/>
    <cellStyle name="40% - Accent3 3 2" xfId="173"/>
    <cellStyle name="40% - Accent3 3 2 2" xfId="313"/>
    <cellStyle name="40% - Accent3 3 3" xfId="229"/>
    <cellStyle name="40% - Accent3 4" xfId="102"/>
    <cellStyle name="40% - Accent3 4 2" xfId="187"/>
    <cellStyle name="40% - Accent3 4 2 2" xfId="327"/>
    <cellStyle name="40% - Accent3 4 3" xfId="243"/>
    <cellStyle name="40% - Accent3 5" xfId="116"/>
    <cellStyle name="40% - Accent3 5 2" xfId="257"/>
    <cellStyle name="40% - Accent3 6" xfId="130"/>
    <cellStyle name="40% - Accent3 6 2" xfId="271"/>
    <cellStyle name="40% - Accent3 7" xfId="157"/>
    <cellStyle name="40% - Accent3 7 2" xfId="297"/>
    <cellStyle name="40% - Accent3 8" xfId="213"/>
    <cellStyle name="40% - Accent3 9" xfId="341"/>
    <cellStyle name="40% - Accent4" xfId="69" builtinId="43" customBuiltin="1"/>
    <cellStyle name="40% - Accent4 2" xfId="10"/>
    <cellStyle name="40% - Accent4 2 2" xfId="147"/>
    <cellStyle name="40% - Accent4 2 2 2" xfId="287"/>
    <cellStyle name="40% - Accent4 2 3" xfId="203"/>
    <cellStyle name="40% - Accent4 3" xfId="90"/>
    <cellStyle name="40% - Accent4 3 2" xfId="175"/>
    <cellStyle name="40% - Accent4 3 2 2" xfId="315"/>
    <cellStyle name="40% - Accent4 3 3" xfId="231"/>
    <cellStyle name="40% - Accent4 4" xfId="104"/>
    <cellStyle name="40% - Accent4 4 2" xfId="189"/>
    <cellStyle name="40% - Accent4 4 2 2" xfId="329"/>
    <cellStyle name="40% - Accent4 4 3" xfId="245"/>
    <cellStyle name="40% - Accent4 5" xfId="118"/>
    <cellStyle name="40% - Accent4 5 2" xfId="259"/>
    <cellStyle name="40% - Accent4 6" xfId="132"/>
    <cellStyle name="40% - Accent4 6 2" xfId="273"/>
    <cellStyle name="40% - Accent4 7" xfId="159"/>
    <cellStyle name="40% - Accent4 7 2" xfId="299"/>
    <cellStyle name="40% - Accent4 8" xfId="215"/>
    <cellStyle name="40% - Accent4 9" xfId="343"/>
    <cellStyle name="40% - Accent5" xfId="73" builtinId="47" customBuiltin="1"/>
    <cellStyle name="40% - Accent5 2" xfId="11"/>
    <cellStyle name="40% - Accent5 2 2" xfId="148"/>
    <cellStyle name="40% - Accent5 2 2 2" xfId="288"/>
    <cellStyle name="40% - Accent5 2 3" xfId="204"/>
    <cellStyle name="40% - Accent5 3" xfId="92"/>
    <cellStyle name="40% - Accent5 3 2" xfId="177"/>
    <cellStyle name="40% - Accent5 3 2 2" xfId="317"/>
    <cellStyle name="40% - Accent5 3 3" xfId="233"/>
    <cellStyle name="40% - Accent5 4" xfId="106"/>
    <cellStyle name="40% - Accent5 4 2" xfId="191"/>
    <cellStyle name="40% - Accent5 4 2 2" xfId="331"/>
    <cellStyle name="40% - Accent5 4 3" xfId="247"/>
    <cellStyle name="40% - Accent5 5" xfId="120"/>
    <cellStyle name="40% - Accent5 5 2" xfId="261"/>
    <cellStyle name="40% - Accent5 6" xfId="134"/>
    <cellStyle name="40% - Accent5 6 2" xfId="275"/>
    <cellStyle name="40% - Accent5 7" xfId="161"/>
    <cellStyle name="40% - Accent5 7 2" xfId="301"/>
    <cellStyle name="40% - Accent5 8" xfId="217"/>
    <cellStyle name="40% - Accent5 9" xfId="345"/>
    <cellStyle name="40% - Accent6" xfId="77" builtinId="51" customBuiltin="1"/>
    <cellStyle name="40% - Accent6 2" xfId="12"/>
    <cellStyle name="40% - Accent6 2 2" xfId="149"/>
    <cellStyle name="40% - Accent6 2 2 2" xfId="289"/>
    <cellStyle name="40% - Accent6 2 3" xfId="205"/>
    <cellStyle name="40% - Accent6 3" xfId="94"/>
    <cellStyle name="40% - Accent6 3 2" xfId="179"/>
    <cellStyle name="40% - Accent6 3 2 2" xfId="319"/>
    <cellStyle name="40% - Accent6 3 3" xfId="235"/>
    <cellStyle name="40% - Accent6 4" xfId="108"/>
    <cellStyle name="40% - Accent6 4 2" xfId="193"/>
    <cellStyle name="40% - Accent6 4 2 2" xfId="333"/>
    <cellStyle name="40% - Accent6 4 3" xfId="249"/>
    <cellStyle name="40% - Accent6 5" xfId="122"/>
    <cellStyle name="40% - Accent6 5 2" xfId="263"/>
    <cellStyle name="40% - Accent6 6" xfId="136"/>
    <cellStyle name="40% - Accent6 6 2" xfId="277"/>
    <cellStyle name="40% - Accent6 7" xfId="163"/>
    <cellStyle name="40% - Accent6 7 2" xfId="303"/>
    <cellStyle name="40% - Accent6 8" xfId="219"/>
    <cellStyle name="40% - Accent6 9" xfId="347"/>
    <cellStyle name="60% - Accent1" xfId="58" builtinId="32" customBuiltin="1"/>
    <cellStyle name="60% - Accent1 2" xfId="13"/>
    <cellStyle name="60% - Accent2" xfId="62" builtinId="36" customBuiltin="1"/>
    <cellStyle name="60% - Accent2 2" xfId="14"/>
    <cellStyle name="60% - Accent3" xfId="66" builtinId="40" customBuiltin="1"/>
    <cellStyle name="60% - Accent3 2" xfId="15"/>
    <cellStyle name="60% - Accent4" xfId="70" builtinId="44" customBuiltin="1"/>
    <cellStyle name="60% - Accent4 2" xfId="16"/>
    <cellStyle name="60% - Accent5" xfId="74" builtinId="48" customBuiltin="1"/>
    <cellStyle name="60% - Accent5 2" xfId="17"/>
    <cellStyle name="60% - Accent6" xfId="78" builtinId="52" customBuiltin="1"/>
    <cellStyle name="60% - Accent6 2" xfId="18"/>
    <cellStyle name="Accent1" xfId="55" builtinId="29" customBuiltin="1"/>
    <cellStyle name="Accent1 2" xfId="19"/>
    <cellStyle name="Accent2" xfId="59" builtinId="33" customBuiltin="1"/>
    <cellStyle name="Accent2 2" xfId="20"/>
    <cellStyle name="Accent3" xfId="63" builtinId="37" customBuiltin="1"/>
    <cellStyle name="Accent3 2" xfId="21"/>
    <cellStyle name="Accent4" xfId="67" builtinId="41" customBuiltin="1"/>
    <cellStyle name="Accent4 2" xfId="22"/>
    <cellStyle name="Accent5" xfId="71" builtinId="45" customBuiltin="1"/>
    <cellStyle name="Accent5 2" xfId="23"/>
    <cellStyle name="Accent6" xfId="75" builtinId="49" customBuiltin="1"/>
    <cellStyle name="Accent6 2" xfId="24"/>
    <cellStyle name="Bad" xfId="45" builtinId="27" customBuiltin="1"/>
    <cellStyle name="Bad 2" xfId="25"/>
    <cellStyle name="Calculation" xfId="49" builtinId="22" customBuiltin="1"/>
    <cellStyle name="Calculation 2" xfId="26"/>
    <cellStyle name="Check Cell" xfId="51" builtinId="23" customBuiltin="1"/>
    <cellStyle name="Check Cell 2" xfId="27"/>
    <cellStyle name="Explanatory Text" xfId="53" builtinId="53" customBuiltin="1"/>
    <cellStyle name="Explanatory Text 2" xfId="28"/>
    <cellStyle name="Good" xfId="44" builtinId="26" customBuiltin="1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47" builtinId="20" customBuiltin="1"/>
    <cellStyle name="Input 2" xfId="34"/>
    <cellStyle name="Linked Cell" xfId="50" builtinId="24" customBuiltin="1"/>
    <cellStyle name="Linked Cell 2" xfId="35"/>
    <cellStyle name="Neutral" xfId="46" builtinId="28" customBuiltin="1"/>
    <cellStyle name="Neutral 2" xfId="36"/>
    <cellStyle name="Normal" xfId="0" builtinId="0"/>
    <cellStyle name="Normal 10" xfId="334"/>
    <cellStyle name="Normal 2" xfId="37"/>
    <cellStyle name="Normal 2 2" xfId="150"/>
    <cellStyle name="Normal 2 2 2" xfId="290"/>
    <cellStyle name="Normal 2 3" xfId="206"/>
    <cellStyle name="Normal 3" xfId="43"/>
    <cellStyle name="Normal 4" xfId="79"/>
    <cellStyle name="Normal 4 2" xfId="164"/>
    <cellStyle name="Normal 4 2 2" xfId="304"/>
    <cellStyle name="Normal 4 3" xfId="220"/>
    <cellStyle name="Normal 5" xfId="81"/>
    <cellStyle name="Normal 5 2" xfId="166"/>
    <cellStyle name="Normal 5 2 2" xfId="306"/>
    <cellStyle name="Normal 5 3" xfId="222"/>
    <cellStyle name="Normal 6" xfId="95"/>
    <cellStyle name="Normal 6 2" xfId="180"/>
    <cellStyle name="Normal 6 2 2" xfId="320"/>
    <cellStyle name="Normal 6 3" xfId="236"/>
    <cellStyle name="Normal 7" xfId="109"/>
    <cellStyle name="Normal 7 2" xfId="250"/>
    <cellStyle name="Normal 8" xfId="123"/>
    <cellStyle name="Normal 8 2" xfId="264"/>
    <cellStyle name="Normal 9" xfId="137"/>
    <cellStyle name="Note 2" xfId="38"/>
    <cellStyle name="Note 2 2" xfId="151"/>
    <cellStyle name="Note 2 2 2" xfId="291"/>
    <cellStyle name="Note 2 3" xfId="207"/>
    <cellStyle name="Note 3" xfId="80"/>
    <cellStyle name="Note 3 2" xfId="165"/>
    <cellStyle name="Note 3 2 2" xfId="305"/>
    <cellStyle name="Note 3 3" xfId="221"/>
    <cellStyle name="Note 4" xfId="82"/>
    <cellStyle name="Note 4 2" xfId="167"/>
    <cellStyle name="Note 4 2 2" xfId="307"/>
    <cellStyle name="Note 4 3" xfId="223"/>
    <cellStyle name="Note 5" xfId="96"/>
    <cellStyle name="Note 5 2" xfId="181"/>
    <cellStyle name="Note 5 2 2" xfId="321"/>
    <cellStyle name="Note 5 3" xfId="237"/>
    <cellStyle name="Note 6" xfId="110"/>
    <cellStyle name="Note 6 2" xfId="251"/>
    <cellStyle name="Note 7" xfId="124"/>
    <cellStyle name="Note 7 2" xfId="265"/>
    <cellStyle name="Note 8" xfId="335"/>
    <cellStyle name="Output" xfId="48" builtinId="21" customBuiltin="1"/>
    <cellStyle name="Output 2" xfId="39"/>
    <cellStyle name="Title" xfId="40" builtinId="15" customBuiltin="1"/>
    <cellStyle name="Total" xfId="54" builtinId="25" customBuiltin="1"/>
    <cellStyle name="Total 2" xfId="41"/>
    <cellStyle name="Warning Text" xfId="52" builtinId="11" customBuiltin="1"/>
    <cellStyle name="Warning Text 2" xfId="4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just"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Variation Between NHS England Areas in Spending </a:t>
            </a:r>
          </a:p>
          <a:p>
            <a:pPr algn="just"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on Special Order Products (Quarter to June 2017)</a:t>
            </a:r>
          </a:p>
        </c:rich>
      </c:tx>
      <c:layout>
        <c:manualLayout>
          <c:xMode val="edge"/>
          <c:yMode val="edge"/>
          <c:x val="0.26795491143317229"/>
          <c:y val="1.33907221425155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8888888888892E-2"/>
          <c:y val="0.10043041606886657"/>
          <c:w val="0.89758454106280194"/>
          <c:h val="0.6087996174079387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'Area Team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'Area Team data'!$A$3:$A$29</c:f>
              <c:strCache>
                <c:ptCount val="27"/>
                <c:pt idx="0">
                  <c:v>BRISTOL, N SOM, SOM &amp; S GLOS</c:v>
                </c:pt>
                <c:pt idx="1">
                  <c:v>NORTH WEST LONDON</c:v>
                </c:pt>
                <c:pt idx="2">
                  <c:v>CHESHIRE, WARRINGTON &amp; WIRRAL</c:v>
                </c:pt>
                <c:pt idx="3">
                  <c:v>THAMES VALLEY</c:v>
                </c:pt>
                <c:pt idx="4">
                  <c:v>LANCASHIRE</c:v>
                </c:pt>
                <c:pt idx="5">
                  <c:v>DERBYSHIRE AND NOTTINGHAMSHIRE</c:v>
                </c:pt>
                <c:pt idx="6">
                  <c:v>NORTH EAST LONDON</c:v>
                </c:pt>
                <c:pt idx="7">
                  <c:v>EAST ANGLIA</c:v>
                </c:pt>
                <c:pt idx="8">
                  <c:v>SOUTH LONDON</c:v>
                </c:pt>
                <c:pt idx="9">
                  <c:v>BATH,GLOS,SWINDON &amp; WILTSHIRE</c:v>
                </c:pt>
                <c:pt idx="10">
                  <c:v>HERTFORDSHIRE &amp; SOUTH MIDLANDS</c:v>
                </c:pt>
                <c:pt idx="11">
                  <c:v>NORTH YORKSHIRE AND HUMBER</c:v>
                </c:pt>
                <c:pt idx="12">
                  <c:v>ARDEN,HEREFORDS &amp; WORCESTER</c:v>
                </c:pt>
                <c:pt idx="13">
                  <c:v>GREATER MANCHESTER</c:v>
                </c:pt>
                <c:pt idx="14">
                  <c:v>SOUTH YORKSHIRE AND BASSETLAW</c:v>
                </c:pt>
                <c:pt idx="15">
                  <c:v>MERSEYSIDE</c:v>
                </c:pt>
                <c:pt idx="16">
                  <c:v>SURREY AND SUSSEX</c:v>
                </c:pt>
                <c:pt idx="17">
                  <c:v>KENT AND MEDWAY</c:v>
                </c:pt>
                <c:pt idx="18">
                  <c:v>DEVON,CORNWALL&amp;ISLES OF SCILLY</c:v>
                </c:pt>
                <c:pt idx="19">
                  <c:v>WESSEX</c:v>
                </c:pt>
                <c:pt idx="20">
                  <c:v>SHROPSHIRE AND STAFFORDSHIRE</c:v>
                </c:pt>
                <c:pt idx="21">
                  <c:v>DURHAM, DARLINGTON AND TEES</c:v>
                </c:pt>
                <c:pt idx="22">
                  <c:v>BIRMINGHAM &amp; THE BLACK COUNTRY</c:v>
                </c:pt>
                <c:pt idx="23">
                  <c:v>LEICESTERSHIRE &amp; LINCOLNSHIRE</c:v>
                </c:pt>
                <c:pt idx="24">
                  <c:v>ESSEX </c:v>
                </c:pt>
                <c:pt idx="25">
                  <c:v>WEST YORKSHIRE</c:v>
                </c:pt>
                <c:pt idx="26">
                  <c:v>CUMBRIA,NORTHUMB,TYNE &amp; WEAR</c:v>
                </c:pt>
              </c:strCache>
            </c:strRef>
          </c:cat>
          <c:val>
            <c:numRef>
              <c:f>'Area Team data'!$D$3:$D$29</c:f>
              <c:numCache>
                <c:formatCode>"£"#,##0.00_);[Red]\("£"#,##0.00\)</c:formatCode>
                <c:ptCount val="27"/>
                <c:pt idx="0">
                  <c:v>110.57</c:v>
                </c:pt>
                <c:pt idx="1">
                  <c:v>156.38</c:v>
                </c:pt>
                <c:pt idx="2">
                  <c:v>153.97</c:v>
                </c:pt>
                <c:pt idx="3">
                  <c:v>167.47</c:v>
                </c:pt>
                <c:pt idx="4">
                  <c:v>166.79</c:v>
                </c:pt>
                <c:pt idx="5">
                  <c:v>166.38</c:v>
                </c:pt>
                <c:pt idx="6">
                  <c:v>177.23</c:v>
                </c:pt>
                <c:pt idx="7">
                  <c:v>190.18</c:v>
                </c:pt>
                <c:pt idx="8">
                  <c:v>204.54</c:v>
                </c:pt>
                <c:pt idx="9">
                  <c:v>213.43</c:v>
                </c:pt>
                <c:pt idx="10">
                  <c:v>206.64</c:v>
                </c:pt>
                <c:pt idx="11">
                  <c:v>210.24</c:v>
                </c:pt>
                <c:pt idx="12">
                  <c:v>217.3</c:v>
                </c:pt>
                <c:pt idx="13">
                  <c:v>229.35</c:v>
                </c:pt>
                <c:pt idx="14">
                  <c:v>232.23</c:v>
                </c:pt>
                <c:pt idx="15">
                  <c:v>253.25</c:v>
                </c:pt>
                <c:pt idx="16">
                  <c:v>241.78</c:v>
                </c:pt>
                <c:pt idx="17">
                  <c:v>243.05</c:v>
                </c:pt>
                <c:pt idx="18">
                  <c:v>233.35</c:v>
                </c:pt>
                <c:pt idx="19">
                  <c:v>246.06</c:v>
                </c:pt>
                <c:pt idx="20">
                  <c:v>267.08</c:v>
                </c:pt>
                <c:pt idx="21">
                  <c:v>225.17</c:v>
                </c:pt>
                <c:pt idx="22">
                  <c:v>245.03</c:v>
                </c:pt>
                <c:pt idx="23">
                  <c:v>248.18</c:v>
                </c:pt>
                <c:pt idx="24">
                  <c:v>262.27999999999997</c:v>
                </c:pt>
                <c:pt idx="25">
                  <c:v>288.8</c:v>
                </c:pt>
                <c:pt idx="26">
                  <c:v>251.34</c:v>
                </c:pt>
              </c:numCache>
            </c:numRef>
          </c:val>
        </c:ser>
        <c:ser>
          <c:idx val="0"/>
          <c:order val="1"/>
          <c:tx>
            <c:strRef>
              <c:f>'Area Team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'Area Team data'!$A$3:$A$29</c:f>
              <c:strCache>
                <c:ptCount val="27"/>
                <c:pt idx="0">
                  <c:v>BRISTOL, N SOM, SOM &amp; S GLOS</c:v>
                </c:pt>
                <c:pt idx="1">
                  <c:v>NORTH WEST LONDON</c:v>
                </c:pt>
                <c:pt idx="2">
                  <c:v>CHESHIRE, WARRINGTON &amp; WIRRAL</c:v>
                </c:pt>
                <c:pt idx="3">
                  <c:v>THAMES VALLEY</c:v>
                </c:pt>
                <c:pt idx="4">
                  <c:v>LANCASHIRE</c:v>
                </c:pt>
                <c:pt idx="5">
                  <c:v>DERBYSHIRE AND NOTTINGHAMSHIRE</c:v>
                </c:pt>
                <c:pt idx="6">
                  <c:v>NORTH EAST LONDON</c:v>
                </c:pt>
                <c:pt idx="7">
                  <c:v>EAST ANGLIA</c:v>
                </c:pt>
                <c:pt idx="8">
                  <c:v>SOUTH LONDON</c:v>
                </c:pt>
                <c:pt idx="9">
                  <c:v>BATH,GLOS,SWINDON &amp; WILTSHIRE</c:v>
                </c:pt>
                <c:pt idx="10">
                  <c:v>HERTFORDSHIRE &amp; SOUTH MIDLANDS</c:v>
                </c:pt>
                <c:pt idx="11">
                  <c:v>NORTH YORKSHIRE AND HUMBER</c:v>
                </c:pt>
                <c:pt idx="12">
                  <c:v>ARDEN,HEREFORDS &amp; WORCESTER</c:v>
                </c:pt>
                <c:pt idx="13">
                  <c:v>GREATER MANCHESTER</c:v>
                </c:pt>
                <c:pt idx="14">
                  <c:v>SOUTH YORKSHIRE AND BASSETLAW</c:v>
                </c:pt>
                <c:pt idx="15">
                  <c:v>MERSEYSIDE</c:v>
                </c:pt>
                <c:pt idx="16">
                  <c:v>SURREY AND SUSSEX</c:v>
                </c:pt>
                <c:pt idx="17">
                  <c:v>KENT AND MEDWAY</c:v>
                </c:pt>
                <c:pt idx="18">
                  <c:v>DEVON,CORNWALL&amp;ISLES OF SCILLY</c:v>
                </c:pt>
                <c:pt idx="19">
                  <c:v>WESSEX</c:v>
                </c:pt>
                <c:pt idx="20">
                  <c:v>SHROPSHIRE AND STAFFORDSHIRE</c:v>
                </c:pt>
                <c:pt idx="21">
                  <c:v>DURHAM, DARLINGTON AND TEES</c:v>
                </c:pt>
                <c:pt idx="22">
                  <c:v>BIRMINGHAM &amp; THE BLACK COUNTRY</c:v>
                </c:pt>
                <c:pt idx="23">
                  <c:v>LEICESTERSHIRE &amp; LINCOLNSHIRE</c:v>
                </c:pt>
                <c:pt idx="24">
                  <c:v>ESSEX </c:v>
                </c:pt>
                <c:pt idx="25">
                  <c:v>WEST YORKSHIRE</c:v>
                </c:pt>
                <c:pt idx="26">
                  <c:v>CUMBRIA,NORTHUMB,TYNE &amp; WEAR</c:v>
                </c:pt>
              </c:strCache>
            </c:strRef>
          </c:cat>
          <c:val>
            <c:numRef>
              <c:f>'Area Team data'!$G$3:$G$29</c:f>
              <c:numCache>
                <c:formatCode>"£"#,##0.00_);[Red]\("£"#,##0.00\)</c:formatCode>
                <c:ptCount val="27"/>
                <c:pt idx="0">
                  <c:v>47.57</c:v>
                </c:pt>
                <c:pt idx="1">
                  <c:v>61.08</c:v>
                </c:pt>
                <c:pt idx="2">
                  <c:v>71.92</c:v>
                </c:pt>
                <c:pt idx="3">
                  <c:v>61.24</c:v>
                </c:pt>
                <c:pt idx="4">
                  <c:v>71.53</c:v>
                </c:pt>
                <c:pt idx="5">
                  <c:v>73.06</c:v>
                </c:pt>
                <c:pt idx="6">
                  <c:v>73.23</c:v>
                </c:pt>
                <c:pt idx="7">
                  <c:v>83.7</c:v>
                </c:pt>
                <c:pt idx="8">
                  <c:v>81.03</c:v>
                </c:pt>
                <c:pt idx="9">
                  <c:v>81.83</c:v>
                </c:pt>
                <c:pt idx="10">
                  <c:v>101.77</c:v>
                </c:pt>
                <c:pt idx="11">
                  <c:v>101.47</c:v>
                </c:pt>
                <c:pt idx="12">
                  <c:v>94.57</c:v>
                </c:pt>
                <c:pt idx="13">
                  <c:v>84.99</c:v>
                </c:pt>
                <c:pt idx="14">
                  <c:v>84.03</c:v>
                </c:pt>
                <c:pt idx="15">
                  <c:v>69.64</c:v>
                </c:pt>
                <c:pt idx="16">
                  <c:v>88.59</c:v>
                </c:pt>
                <c:pt idx="17">
                  <c:v>89.95</c:v>
                </c:pt>
                <c:pt idx="18">
                  <c:v>111.93</c:v>
                </c:pt>
                <c:pt idx="19">
                  <c:v>104.31</c:v>
                </c:pt>
                <c:pt idx="20">
                  <c:v>96.62</c:v>
                </c:pt>
                <c:pt idx="21">
                  <c:v>145.38999999999999</c:v>
                </c:pt>
                <c:pt idx="22">
                  <c:v>130.19999999999999</c:v>
                </c:pt>
                <c:pt idx="23">
                  <c:v>135.22999999999999</c:v>
                </c:pt>
                <c:pt idx="24">
                  <c:v>129.85</c:v>
                </c:pt>
                <c:pt idx="25">
                  <c:v>118.95</c:v>
                </c:pt>
                <c:pt idx="26">
                  <c:v>157.75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20960"/>
        <c:axId val="194580416"/>
      </c:barChart>
      <c:catAx>
        <c:axId val="9252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580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458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8.6956521739130436E-3"/>
              <c:y val="0.2520325203252032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209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489662342931771"/>
          <c:y val="0.11707317073170732"/>
          <c:w val="0.40305689325066257"/>
          <c:h val="3.3048121495573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Variation Between London Clinical Commissioning Groups in Spending 
on Special Order Products (Quarter to June 2017)</a:t>
            </a:r>
          </a:p>
        </c:rich>
      </c:tx>
      <c:layout>
        <c:manualLayout>
          <c:xMode val="edge"/>
          <c:yMode val="edge"/>
          <c:x val="0.22902518218245582"/>
          <c:y val="1.6856955380577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97561566446877E-2"/>
          <c:y val="0.12561183663017733"/>
          <c:w val="0.91859339011195029"/>
          <c:h val="0.6387755265347928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'London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'London data'!$A$3:$A$34</c:f>
              <c:strCache>
                <c:ptCount val="32"/>
                <c:pt idx="0">
                  <c:v>WEST LONDON (K&amp;C &amp; QPP)</c:v>
                </c:pt>
                <c:pt idx="1">
                  <c:v>CITY AND HACKNEY</c:v>
                </c:pt>
                <c:pt idx="2">
                  <c:v>MERTON</c:v>
                </c:pt>
                <c:pt idx="3">
                  <c:v>CROYDON</c:v>
                </c:pt>
                <c:pt idx="4">
                  <c:v>BRENT</c:v>
                </c:pt>
                <c:pt idx="5">
                  <c:v>CAMDEN</c:v>
                </c:pt>
                <c:pt idx="6">
                  <c:v>HILLINGDON</c:v>
                </c:pt>
                <c:pt idx="7">
                  <c:v>BARNET</c:v>
                </c:pt>
                <c:pt idx="8">
                  <c:v>HAVERING</c:v>
                </c:pt>
                <c:pt idx="9">
                  <c:v>KINGSTON</c:v>
                </c:pt>
                <c:pt idx="10">
                  <c:v>TOWER HAMLETS</c:v>
                </c:pt>
                <c:pt idx="11">
                  <c:v>EALING</c:v>
                </c:pt>
                <c:pt idx="12">
                  <c:v>HARINGEY</c:v>
                </c:pt>
                <c:pt idx="13">
                  <c:v>HAMMERSMITH AND FULHAM</c:v>
                </c:pt>
                <c:pt idx="14">
                  <c:v>SUTTON</c:v>
                </c:pt>
                <c:pt idx="15">
                  <c:v>HARROW</c:v>
                </c:pt>
                <c:pt idx="16">
                  <c:v>HOUNSLOW</c:v>
                </c:pt>
                <c:pt idx="17">
                  <c:v>WANDSWORTH</c:v>
                </c:pt>
                <c:pt idx="18">
                  <c:v>CENTRAL LONDON (WESTMINSTER)</c:v>
                </c:pt>
                <c:pt idx="19">
                  <c:v>ENFIELD</c:v>
                </c:pt>
                <c:pt idx="20">
                  <c:v>NEWHAM</c:v>
                </c:pt>
                <c:pt idx="21">
                  <c:v>GREENWICH</c:v>
                </c:pt>
                <c:pt idx="22">
                  <c:v>SOUTHWARK</c:v>
                </c:pt>
                <c:pt idx="23">
                  <c:v>WALTHAM FOREST</c:v>
                </c:pt>
                <c:pt idx="24">
                  <c:v>BARKING &amp; DAGENHAM</c:v>
                </c:pt>
                <c:pt idx="25">
                  <c:v>RICHMOND</c:v>
                </c:pt>
                <c:pt idx="26">
                  <c:v>BROMLEY</c:v>
                </c:pt>
                <c:pt idx="27">
                  <c:v>REDBRIDGE</c:v>
                </c:pt>
                <c:pt idx="28">
                  <c:v>LAMBETH</c:v>
                </c:pt>
                <c:pt idx="29">
                  <c:v>BEXLEY</c:v>
                </c:pt>
                <c:pt idx="30">
                  <c:v>ISLINGTON</c:v>
                </c:pt>
                <c:pt idx="31">
                  <c:v>LEWISHAM</c:v>
                </c:pt>
              </c:strCache>
            </c:strRef>
          </c:cat>
          <c:val>
            <c:numRef>
              <c:f>'London data'!$D$3:$D$34</c:f>
              <c:numCache>
                <c:formatCode>"£"#,##0.00_);[Red]\("£"#,##0.00\)</c:formatCode>
                <c:ptCount val="32"/>
                <c:pt idx="0">
                  <c:v>104.84</c:v>
                </c:pt>
                <c:pt idx="1">
                  <c:v>109.75</c:v>
                </c:pt>
                <c:pt idx="2">
                  <c:v>108.1</c:v>
                </c:pt>
                <c:pt idx="3">
                  <c:v>97.8</c:v>
                </c:pt>
                <c:pt idx="4">
                  <c:v>143.84</c:v>
                </c:pt>
                <c:pt idx="5">
                  <c:v>143.72999999999999</c:v>
                </c:pt>
                <c:pt idx="6">
                  <c:v>127.1</c:v>
                </c:pt>
                <c:pt idx="7">
                  <c:v>138.49</c:v>
                </c:pt>
                <c:pt idx="8">
                  <c:v>164.79</c:v>
                </c:pt>
                <c:pt idx="9">
                  <c:v>169.16</c:v>
                </c:pt>
                <c:pt idx="10">
                  <c:v>126.38</c:v>
                </c:pt>
                <c:pt idx="11">
                  <c:v>149.4</c:v>
                </c:pt>
                <c:pt idx="12">
                  <c:v>166.14</c:v>
                </c:pt>
                <c:pt idx="13">
                  <c:v>148.33000000000001</c:v>
                </c:pt>
                <c:pt idx="14">
                  <c:v>181.43</c:v>
                </c:pt>
                <c:pt idx="15">
                  <c:v>194.44</c:v>
                </c:pt>
                <c:pt idx="16">
                  <c:v>189.48</c:v>
                </c:pt>
                <c:pt idx="17">
                  <c:v>173.47</c:v>
                </c:pt>
                <c:pt idx="18">
                  <c:v>204.98</c:v>
                </c:pt>
                <c:pt idx="19">
                  <c:v>204.45</c:v>
                </c:pt>
                <c:pt idx="20">
                  <c:v>199.26</c:v>
                </c:pt>
                <c:pt idx="21">
                  <c:v>214.78</c:v>
                </c:pt>
                <c:pt idx="22">
                  <c:v>209.03</c:v>
                </c:pt>
                <c:pt idx="23">
                  <c:v>191.46</c:v>
                </c:pt>
                <c:pt idx="24">
                  <c:v>204.51</c:v>
                </c:pt>
                <c:pt idx="25">
                  <c:v>192.76</c:v>
                </c:pt>
                <c:pt idx="26">
                  <c:v>197.38</c:v>
                </c:pt>
                <c:pt idx="27">
                  <c:v>216.64</c:v>
                </c:pt>
                <c:pt idx="28">
                  <c:v>269.56</c:v>
                </c:pt>
                <c:pt idx="29">
                  <c:v>298.52999999999997</c:v>
                </c:pt>
                <c:pt idx="30">
                  <c:v>261.70999999999998</c:v>
                </c:pt>
                <c:pt idx="31">
                  <c:v>317.64</c:v>
                </c:pt>
              </c:numCache>
            </c:numRef>
          </c:val>
        </c:ser>
        <c:ser>
          <c:idx val="0"/>
          <c:order val="1"/>
          <c:tx>
            <c:strRef>
              <c:f>'London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'London data'!$A$3:$A$34</c:f>
              <c:strCache>
                <c:ptCount val="32"/>
                <c:pt idx="0">
                  <c:v>WEST LONDON (K&amp;C &amp; QPP)</c:v>
                </c:pt>
                <c:pt idx="1">
                  <c:v>CITY AND HACKNEY</c:v>
                </c:pt>
                <c:pt idx="2">
                  <c:v>MERTON</c:v>
                </c:pt>
                <c:pt idx="3">
                  <c:v>CROYDON</c:v>
                </c:pt>
                <c:pt idx="4">
                  <c:v>BRENT</c:v>
                </c:pt>
                <c:pt idx="5">
                  <c:v>CAMDEN</c:v>
                </c:pt>
                <c:pt idx="6">
                  <c:v>HILLINGDON</c:v>
                </c:pt>
                <c:pt idx="7">
                  <c:v>BARNET</c:v>
                </c:pt>
                <c:pt idx="8">
                  <c:v>HAVERING</c:v>
                </c:pt>
                <c:pt idx="9">
                  <c:v>KINGSTON</c:v>
                </c:pt>
                <c:pt idx="10">
                  <c:v>TOWER HAMLETS</c:v>
                </c:pt>
                <c:pt idx="11">
                  <c:v>EALING</c:v>
                </c:pt>
                <c:pt idx="12">
                  <c:v>HARINGEY</c:v>
                </c:pt>
                <c:pt idx="13">
                  <c:v>HAMMERSMITH AND FULHAM</c:v>
                </c:pt>
                <c:pt idx="14">
                  <c:v>SUTTON</c:v>
                </c:pt>
                <c:pt idx="15">
                  <c:v>HARROW</c:v>
                </c:pt>
                <c:pt idx="16">
                  <c:v>HOUNSLOW</c:v>
                </c:pt>
                <c:pt idx="17">
                  <c:v>WANDSWORTH</c:v>
                </c:pt>
                <c:pt idx="18">
                  <c:v>CENTRAL LONDON (WESTMINSTER)</c:v>
                </c:pt>
                <c:pt idx="19">
                  <c:v>ENFIELD</c:v>
                </c:pt>
                <c:pt idx="20">
                  <c:v>NEWHAM</c:v>
                </c:pt>
                <c:pt idx="21">
                  <c:v>GREENWICH</c:v>
                </c:pt>
                <c:pt idx="22">
                  <c:v>SOUTHWARK</c:v>
                </c:pt>
                <c:pt idx="23">
                  <c:v>WALTHAM FOREST</c:v>
                </c:pt>
                <c:pt idx="24">
                  <c:v>BARKING &amp; DAGENHAM</c:v>
                </c:pt>
                <c:pt idx="25">
                  <c:v>RICHMOND</c:v>
                </c:pt>
                <c:pt idx="26">
                  <c:v>BROMLEY</c:v>
                </c:pt>
                <c:pt idx="27">
                  <c:v>REDBRIDGE</c:v>
                </c:pt>
                <c:pt idx="28">
                  <c:v>LAMBETH</c:v>
                </c:pt>
                <c:pt idx="29">
                  <c:v>BEXLEY</c:v>
                </c:pt>
                <c:pt idx="30">
                  <c:v>ISLINGTON</c:v>
                </c:pt>
                <c:pt idx="31">
                  <c:v>LEWISHAM</c:v>
                </c:pt>
              </c:strCache>
            </c:strRef>
          </c:cat>
          <c:val>
            <c:numRef>
              <c:f>'London data'!$G$3:$G$34</c:f>
              <c:numCache>
                <c:formatCode>"£"#,##0.00_);[Red]\("£"#,##0.00\)</c:formatCode>
                <c:ptCount val="32"/>
                <c:pt idx="0">
                  <c:v>44.88</c:v>
                </c:pt>
                <c:pt idx="1">
                  <c:v>47</c:v>
                </c:pt>
                <c:pt idx="2">
                  <c:v>52.92</c:v>
                </c:pt>
                <c:pt idx="3">
                  <c:v>65.180000000000007</c:v>
                </c:pt>
                <c:pt idx="4">
                  <c:v>46.21</c:v>
                </c:pt>
                <c:pt idx="5">
                  <c:v>50.23</c:v>
                </c:pt>
                <c:pt idx="6">
                  <c:v>69.92</c:v>
                </c:pt>
                <c:pt idx="7">
                  <c:v>66.23</c:v>
                </c:pt>
                <c:pt idx="8">
                  <c:v>42.29</c:v>
                </c:pt>
                <c:pt idx="9">
                  <c:v>42.64</c:v>
                </c:pt>
                <c:pt idx="10">
                  <c:v>86.28</c:v>
                </c:pt>
                <c:pt idx="11">
                  <c:v>65.53</c:v>
                </c:pt>
                <c:pt idx="12">
                  <c:v>63.34</c:v>
                </c:pt>
                <c:pt idx="13">
                  <c:v>84.07</c:v>
                </c:pt>
                <c:pt idx="14">
                  <c:v>56.17</c:v>
                </c:pt>
                <c:pt idx="15">
                  <c:v>54.86</c:v>
                </c:pt>
                <c:pt idx="16">
                  <c:v>65.23</c:v>
                </c:pt>
                <c:pt idx="17">
                  <c:v>92</c:v>
                </c:pt>
                <c:pt idx="18">
                  <c:v>62.28</c:v>
                </c:pt>
                <c:pt idx="19">
                  <c:v>71.59</c:v>
                </c:pt>
                <c:pt idx="20">
                  <c:v>81.31</c:v>
                </c:pt>
                <c:pt idx="21">
                  <c:v>66.430000000000007</c:v>
                </c:pt>
                <c:pt idx="22">
                  <c:v>73.239999999999995</c:v>
                </c:pt>
                <c:pt idx="23">
                  <c:v>92.97</c:v>
                </c:pt>
                <c:pt idx="24">
                  <c:v>94.87</c:v>
                </c:pt>
                <c:pt idx="25">
                  <c:v>109</c:v>
                </c:pt>
                <c:pt idx="26">
                  <c:v>104.88</c:v>
                </c:pt>
                <c:pt idx="27">
                  <c:v>86.15</c:v>
                </c:pt>
                <c:pt idx="28">
                  <c:v>89.15</c:v>
                </c:pt>
                <c:pt idx="29">
                  <c:v>65.22</c:v>
                </c:pt>
                <c:pt idx="30">
                  <c:v>103.68</c:v>
                </c:pt>
                <c:pt idx="31">
                  <c:v>114.07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521472"/>
        <c:axId val="194583872"/>
      </c:barChart>
      <c:barChart>
        <c:barDir val="col"/>
        <c:grouping val="clustered"/>
        <c:varyColors val="0"/>
        <c:ser>
          <c:idx val="3"/>
          <c:order val="2"/>
          <c:spPr>
            <a:noFill/>
            <a:ln w="381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'London data'!$K$3:$K$34</c:f>
              <c:numCache>
                <c:formatCode>"£"#,##0.00_);[Red]\("£"#,##0.00\)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2197248"/>
        <c:axId val="195194816"/>
      </c:barChart>
      <c:catAx>
        <c:axId val="9252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583872"/>
        <c:crosses val="autoZero"/>
        <c:auto val="1"/>
        <c:lblAlgn val="ctr"/>
        <c:lblOffset val="100"/>
        <c:tickMarkSkip val="1"/>
        <c:noMultiLvlLbl val="0"/>
      </c:catAx>
      <c:valAx>
        <c:axId val="194583872"/>
        <c:scaling>
          <c:orientation val="minMax"/>
          <c:max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4.2516573658605969E-3"/>
              <c:y val="0.28740781640099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521472"/>
        <c:crosses val="autoZero"/>
        <c:crossBetween val="between"/>
        <c:majorUnit val="100"/>
      </c:valAx>
      <c:catAx>
        <c:axId val="1021972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5194816"/>
        <c:crosses val="autoZero"/>
        <c:auto val="1"/>
        <c:lblAlgn val="ctr"/>
        <c:lblOffset val="100"/>
        <c:noMultiLvlLbl val="0"/>
      </c:catAx>
      <c:valAx>
        <c:axId val="195194816"/>
        <c:scaling>
          <c:orientation val="minMax"/>
          <c:max val="1200"/>
        </c:scaling>
        <c:delete val="1"/>
        <c:axPos val="r"/>
        <c:numFmt formatCode="&quot;£&quot;#,##0.00_);[Red]\(&quot;£&quot;#,##0.00\)" sourceLinked="1"/>
        <c:majorTickMark val="out"/>
        <c:minorTickMark val="none"/>
        <c:tickLblPos val="nextTo"/>
        <c:crossAx val="102197248"/>
        <c:crosses val="max"/>
        <c:crossBetween val="between"/>
        <c:majorUnit val="200"/>
        <c:min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8.0088629903480535E-2"/>
          <c:y val="0.14471544715447154"/>
          <c:w val="0.34419747489226848"/>
          <c:h val="3.51136290890467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1181102362204722" l="0.39370078740157483" r="0.39370078740157483" t="0.39370078740157483" header="0.39370078740157483" footer="0.31496062992125984"/>
    <c:pageSetup paperSize="9" orientation="landscape" horizontalDpi="-1" verticalDpi="-1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Variation Between Midlands and East of England Clinical Commissioning Groups in Spending 
on Special Order Products (Quarter to June </a:t>
            </a:r>
            <a:r>
              <a:rPr lang="en-GB" baseline="0"/>
              <a:t>2017</a:t>
            </a:r>
            <a:r>
              <a:rPr lang="en-GB"/>
              <a:t>)</a:t>
            </a:r>
          </a:p>
        </c:rich>
      </c:tx>
      <c:layout>
        <c:manualLayout>
          <c:xMode val="edge"/>
          <c:yMode val="edge"/>
          <c:x val="0.13538110855873201"/>
          <c:y val="2.09219600158027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26585690524104E-2"/>
          <c:y val="0.12561184556918265"/>
          <c:w val="0.91859339011195029"/>
          <c:h val="0.66063344168417104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'Midlands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'Midlands data'!$A$3:$A$63</c:f>
              <c:strCache>
                <c:ptCount val="61"/>
                <c:pt idx="0">
                  <c:v>NOTTINGHAM WEST</c:v>
                </c:pt>
                <c:pt idx="1">
                  <c:v>BIRMINGHAM SOUTH AND CENTRAL</c:v>
                </c:pt>
                <c:pt idx="2">
                  <c:v>SOUTH NORFOLK</c:v>
                </c:pt>
                <c:pt idx="3">
                  <c:v>NOTTINGHAM CITY</c:v>
                </c:pt>
                <c:pt idx="4">
                  <c:v>SOUTHERN DERBYSHIRE</c:v>
                </c:pt>
                <c:pt idx="5">
                  <c:v>NENE</c:v>
                </c:pt>
                <c:pt idx="6">
                  <c:v>GREAT YARMOUTH &amp; WAVENEY</c:v>
                </c:pt>
                <c:pt idx="7">
                  <c:v>NORWICH</c:v>
                </c:pt>
                <c:pt idx="8">
                  <c:v>LEICESTER CITY</c:v>
                </c:pt>
                <c:pt idx="9">
                  <c:v>SOUTH WARWICKSHIRE</c:v>
                </c:pt>
                <c:pt idx="10">
                  <c:v>CAMBRIDGESHIRE AND PETERBOROUGH</c:v>
                </c:pt>
                <c:pt idx="11">
                  <c:v>BIRMINGHAM CROSSCITY</c:v>
                </c:pt>
                <c:pt idx="12">
                  <c:v>WEST LEICESTERSHIRE</c:v>
                </c:pt>
                <c:pt idx="13">
                  <c:v>NORTH DERBYSHIRE</c:v>
                </c:pt>
                <c:pt idx="14">
                  <c:v>HARDWICK</c:v>
                </c:pt>
                <c:pt idx="15">
                  <c:v>REDDITCH AND BROMSGROVE</c:v>
                </c:pt>
                <c:pt idx="16">
                  <c:v>SOUTHEND</c:v>
                </c:pt>
                <c:pt idx="17">
                  <c:v>NORTH NORFOLK</c:v>
                </c:pt>
                <c:pt idx="18">
                  <c:v>HEREFORDSHIRE</c:v>
                </c:pt>
                <c:pt idx="19">
                  <c:v>WYRE FOREST</c:v>
                </c:pt>
                <c:pt idx="20">
                  <c:v>MANSFIELD &amp; ASHFIELD</c:v>
                </c:pt>
                <c:pt idx="21">
                  <c:v>TELFORD &amp; WREKIN</c:v>
                </c:pt>
                <c:pt idx="22">
                  <c:v>CORBY</c:v>
                </c:pt>
                <c:pt idx="23">
                  <c:v>HERTS VALLEYS</c:v>
                </c:pt>
                <c:pt idx="24">
                  <c:v>EAST STAFFORDSHIRE</c:v>
                </c:pt>
                <c:pt idx="25">
                  <c:v>NEWARK &amp; SHERWOOD</c:v>
                </c:pt>
                <c:pt idx="26">
                  <c:v>WEST ESSEX</c:v>
                </c:pt>
                <c:pt idx="27">
                  <c:v>COVENTRY AND RUGBY</c:v>
                </c:pt>
                <c:pt idx="28">
                  <c:v>WEST SUFFOLK</c:v>
                </c:pt>
                <c:pt idx="29">
                  <c:v>CASTLE POINT AND ROCHFORD</c:v>
                </c:pt>
                <c:pt idx="30">
                  <c:v>EAST LEICESTERSHIRE AND RUTLAND</c:v>
                </c:pt>
                <c:pt idx="31">
                  <c:v>SOLIHULL</c:v>
                </c:pt>
                <c:pt idx="32">
                  <c:v>STOKE ON TRENT</c:v>
                </c:pt>
                <c:pt idx="33">
                  <c:v>NOTTINGHAM NORTH &amp; EAST</c:v>
                </c:pt>
                <c:pt idx="34">
                  <c:v>WEST NORFOLK</c:v>
                </c:pt>
                <c:pt idx="35">
                  <c:v>BEDFORDSHIRE</c:v>
                </c:pt>
                <c:pt idx="36">
                  <c:v>WARWICKSHIRE NORTH</c:v>
                </c:pt>
                <c:pt idx="37">
                  <c:v>NORTH STAFFORDSHIRE</c:v>
                </c:pt>
                <c:pt idx="38">
                  <c:v>SE STAFFS &amp; SEISDON PENINSULAR</c:v>
                </c:pt>
                <c:pt idx="39">
                  <c:v>SANDWELL AND WEST BIRMINGHAM</c:v>
                </c:pt>
                <c:pt idx="40">
                  <c:v>EREWASH</c:v>
                </c:pt>
                <c:pt idx="41">
                  <c:v>EAST AND NORTH HERTFORDSHIRE</c:v>
                </c:pt>
                <c:pt idx="42">
                  <c:v>RUSHCLIFFE</c:v>
                </c:pt>
                <c:pt idx="43">
                  <c:v>MILTON KEYNES</c:v>
                </c:pt>
                <c:pt idx="44">
                  <c:v>SHROPSHIRE</c:v>
                </c:pt>
                <c:pt idx="45">
                  <c:v>SOUTH WORCESTERSHIRE</c:v>
                </c:pt>
                <c:pt idx="46">
                  <c:v>DUDLEY</c:v>
                </c:pt>
                <c:pt idx="47">
                  <c:v>NORTH EAST ESSEX</c:v>
                </c:pt>
                <c:pt idx="48">
                  <c:v>LUTON</c:v>
                </c:pt>
                <c:pt idx="49">
                  <c:v>MID ESSEX</c:v>
                </c:pt>
                <c:pt idx="50">
                  <c:v>SOUTH WEST LINCOLNSHIRE</c:v>
                </c:pt>
                <c:pt idx="51">
                  <c:v>IPSWICH AND EAST SUFFOLK</c:v>
                </c:pt>
                <c:pt idx="52">
                  <c:v>BASILDON AND BRENTWOOD</c:v>
                </c:pt>
                <c:pt idx="53">
                  <c:v>CANNOCK CHASE</c:v>
                </c:pt>
                <c:pt idx="54">
                  <c:v>SOUTH LINCOLNSHIRE</c:v>
                </c:pt>
                <c:pt idx="55">
                  <c:v>WALSALL</c:v>
                </c:pt>
                <c:pt idx="56">
                  <c:v>STAFFORD AND SURROUNDS</c:v>
                </c:pt>
                <c:pt idx="57">
                  <c:v>LINCOLNSHIRE EAST</c:v>
                </c:pt>
                <c:pt idx="58">
                  <c:v>THURROCK</c:v>
                </c:pt>
                <c:pt idx="59">
                  <c:v>WOLVERHAMPTON</c:v>
                </c:pt>
                <c:pt idx="60">
                  <c:v>LINCOLNSHIRE WEST</c:v>
                </c:pt>
              </c:strCache>
            </c:strRef>
          </c:cat>
          <c:val>
            <c:numRef>
              <c:f>'Midlands data'!$D$3:$D$63</c:f>
              <c:numCache>
                <c:formatCode>"£"#,##0.00_);[Red]\("£"#,##0.00\)</c:formatCode>
                <c:ptCount val="61"/>
                <c:pt idx="0">
                  <c:v>106.25</c:v>
                </c:pt>
                <c:pt idx="1">
                  <c:v>107.98</c:v>
                </c:pt>
                <c:pt idx="2">
                  <c:v>75.37</c:v>
                </c:pt>
                <c:pt idx="3">
                  <c:v>102.99</c:v>
                </c:pt>
                <c:pt idx="4">
                  <c:v>132.96</c:v>
                </c:pt>
                <c:pt idx="5">
                  <c:v>130.37</c:v>
                </c:pt>
                <c:pt idx="6">
                  <c:v>145.99</c:v>
                </c:pt>
                <c:pt idx="7">
                  <c:v>126.17</c:v>
                </c:pt>
                <c:pt idx="8">
                  <c:v>115.56</c:v>
                </c:pt>
                <c:pt idx="9">
                  <c:v>142.41</c:v>
                </c:pt>
                <c:pt idx="10">
                  <c:v>169.7</c:v>
                </c:pt>
                <c:pt idx="11">
                  <c:v>167.37</c:v>
                </c:pt>
                <c:pt idx="12">
                  <c:v>124.16</c:v>
                </c:pt>
                <c:pt idx="13">
                  <c:v>180.14</c:v>
                </c:pt>
                <c:pt idx="14">
                  <c:v>177.48</c:v>
                </c:pt>
                <c:pt idx="15">
                  <c:v>143.62</c:v>
                </c:pt>
                <c:pt idx="16">
                  <c:v>146.72</c:v>
                </c:pt>
                <c:pt idx="17">
                  <c:v>154.51</c:v>
                </c:pt>
                <c:pt idx="18">
                  <c:v>153.77000000000001</c:v>
                </c:pt>
                <c:pt idx="19">
                  <c:v>155.12</c:v>
                </c:pt>
                <c:pt idx="20">
                  <c:v>183.4</c:v>
                </c:pt>
                <c:pt idx="21">
                  <c:v>182.04</c:v>
                </c:pt>
                <c:pt idx="22">
                  <c:v>151.61000000000001</c:v>
                </c:pt>
                <c:pt idx="23">
                  <c:v>177.36</c:v>
                </c:pt>
                <c:pt idx="24">
                  <c:v>160.96</c:v>
                </c:pt>
                <c:pt idx="25">
                  <c:v>198.62</c:v>
                </c:pt>
                <c:pt idx="26">
                  <c:v>185.36</c:v>
                </c:pt>
                <c:pt idx="27">
                  <c:v>205.18</c:v>
                </c:pt>
                <c:pt idx="28">
                  <c:v>164.43</c:v>
                </c:pt>
                <c:pt idx="29">
                  <c:v>203.86</c:v>
                </c:pt>
                <c:pt idx="30">
                  <c:v>176.25</c:v>
                </c:pt>
                <c:pt idx="31">
                  <c:v>223.31</c:v>
                </c:pt>
                <c:pt idx="32">
                  <c:v>231.46</c:v>
                </c:pt>
                <c:pt idx="33">
                  <c:v>247.82</c:v>
                </c:pt>
                <c:pt idx="34">
                  <c:v>240.18</c:v>
                </c:pt>
                <c:pt idx="35">
                  <c:v>201.28</c:v>
                </c:pt>
                <c:pt idx="36">
                  <c:v>215.64</c:v>
                </c:pt>
                <c:pt idx="37">
                  <c:v>249.81</c:v>
                </c:pt>
                <c:pt idx="38">
                  <c:v>236.04</c:v>
                </c:pt>
                <c:pt idx="39">
                  <c:v>229.93</c:v>
                </c:pt>
                <c:pt idx="40">
                  <c:v>271.23</c:v>
                </c:pt>
                <c:pt idx="41">
                  <c:v>257.02</c:v>
                </c:pt>
                <c:pt idx="42">
                  <c:v>262.25</c:v>
                </c:pt>
                <c:pt idx="43">
                  <c:v>254.48</c:v>
                </c:pt>
                <c:pt idx="44">
                  <c:v>321.79000000000002</c:v>
                </c:pt>
                <c:pt idx="45">
                  <c:v>323.31</c:v>
                </c:pt>
                <c:pt idx="46">
                  <c:v>212.32</c:v>
                </c:pt>
                <c:pt idx="47">
                  <c:v>308.81</c:v>
                </c:pt>
                <c:pt idx="48">
                  <c:v>324.5</c:v>
                </c:pt>
                <c:pt idx="49">
                  <c:v>276.86</c:v>
                </c:pt>
                <c:pt idx="50">
                  <c:v>274.60000000000002</c:v>
                </c:pt>
                <c:pt idx="51">
                  <c:v>370.6</c:v>
                </c:pt>
                <c:pt idx="52">
                  <c:v>322.02999999999997</c:v>
                </c:pt>
                <c:pt idx="53">
                  <c:v>344.08</c:v>
                </c:pt>
                <c:pt idx="54">
                  <c:v>364.95</c:v>
                </c:pt>
                <c:pt idx="55">
                  <c:v>316.52</c:v>
                </c:pt>
                <c:pt idx="56">
                  <c:v>360.43</c:v>
                </c:pt>
                <c:pt idx="57">
                  <c:v>376.93</c:v>
                </c:pt>
                <c:pt idx="58">
                  <c:v>364.05</c:v>
                </c:pt>
                <c:pt idx="59">
                  <c:v>419.7</c:v>
                </c:pt>
                <c:pt idx="60">
                  <c:v>540.07000000000005</c:v>
                </c:pt>
              </c:numCache>
            </c:numRef>
          </c:val>
        </c:ser>
        <c:ser>
          <c:idx val="0"/>
          <c:order val="1"/>
          <c:tx>
            <c:strRef>
              <c:f>'Midlands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'Midlands data'!$A$3:$A$63</c:f>
              <c:strCache>
                <c:ptCount val="61"/>
                <c:pt idx="0">
                  <c:v>NOTTINGHAM WEST</c:v>
                </c:pt>
                <c:pt idx="1">
                  <c:v>BIRMINGHAM SOUTH AND CENTRAL</c:v>
                </c:pt>
                <c:pt idx="2">
                  <c:v>SOUTH NORFOLK</c:v>
                </c:pt>
                <c:pt idx="3">
                  <c:v>NOTTINGHAM CITY</c:v>
                </c:pt>
                <c:pt idx="4">
                  <c:v>SOUTHERN DERBYSHIRE</c:v>
                </c:pt>
                <c:pt idx="5">
                  <c:v>NENE</c:v>
                </c:pt>
                <c:pt idx="6">
                  <c:v>GREAT YARMOUTH &amp; WAVENEY</c:v>
                </c:pt>
                <c:pt idx="7">
                  <c:v>NORWICH</c:v>
                </c:pt>
                <c:pt idx="8">
                  <c:v>LEICESTER CITY</c:v>
                </c:pt>
                <c:pt idx="9">
                  <c:v>SOUTH WARWICKSHIRE</c:v>
                </c:pt>
                <c:pt idx="10">
                  <c:v>CAMBRIDGESHIRE AND PETERBOROUGH</c:v>
                </c:pt>
                <c:pt idx="11">
                  <c:v>BIRMINGHAM CROSSCITY</c:v>
                </c:pt>
                <c:pt idx="12">
                  <c:v>WEST LEICESTERSHIRE</c:v>
                </c:pt>
                <c:pt idx="13">
                  <c:v>NORTH DERBYSHIRE</c:v>
                </c:pt>
                <c:pt idx="14">
                  <c:v>HARDWICK</c:v>
                </c:pt>
                <c:pt idx="15">
                  <c:v>REDDITCH AND BROMSGROVE</c:v>
                </c:pt>
                <c:pt idx="16">
                  <c:v>SOUTHEND</c:v>
                </c:pt>
                <c:pt idx="17">
                  <c:v>NORTH NORFOLK</c:v>
                </c:pt>
                <c:pt idx="18">
                  <c:v>HEREFORDSHIRE</c:v>
                </c:pt>
                <c:pt idx="19">
                  <c:v>WYRE FOREST</c:v>
                </c:pt>
                <c:pt idx="20">
                  <c:v>MANSFIELD &amp; ASHFIELD</c:v>
                </c:pt>
                <c:pt idx="21">
                  <c:v>TELFORD &amp; WREKIN</c:v>
                </c:pt>
                <c:pt idx="22">
                  <c:v>CORBY</c:v>
                </c:pt>
                <c:pt idx="23">
                  <c:v>HERTS VALLEYS</c:v>
                </c:pt>
                <c:pt idx="24">
                  <c:v>EAST STAFFORDSHIRE</c:v>
                </c:pt>
                <c:pt idx="25">
                  <c:v>NEWARK &amp; SHERWOOD</c:v>
                </c:pt>
                <c:pt idx="26">
                  <c:v>WEST ESSEX</c:v>
                </c:pt>
                <c:pt idx="27">
                  <c:v>COVENTRY AND RUGBY</c:v>
                </c:pt>
                <c:pt idx="28">
                  <c:v>WEST SUFFOLK</c:v>
                </c:pt>
                <c:pt idx="29">
                  <c:v>CASTLE POINT AND ROCHFORD</c:v>
                </c:pt>
                <c:pt idx="30">
                  <c:v>EAST LEICESTERSHIRE AND RUTLAND</c:v>
                </c:pt>
                <c:pt idx="31">
                  <c:v>SOLIHULL</c:v>
                </c:pt>
                <c:pt idx="32">
                  <c:v>STOKE ON TRENT</c:v>
                </c:pt>
                <c:pt idx="33">
                  <c:v>NOTTINGHAM NORTH &amp; EAST</c:v>
                </c:pt>
                <c:pt idx="34">
                  <c:v>WEST NORFOLK</c:v>
                </c:pt>
                <c:pt idx="35">
                  <c:v>BEDFORDSHIRE</c:v>
                </c:pt>
                <c:pt idx="36">
                  <c:v>WARWICKSHIRE NORTH</c:v>
                </c:pt>
                <c:pt idx="37">
                  <c:v>NORTH STAFFORDSHIRE</c:v>
                </c:pt>
                <c:pt idx="38">
                  <c:v>SE STAFFS &amp; SEISDON PENINSULAR</c:v>
                </c:pt>
                <c:pt idx="39">
                  <c:v>SANDWELL AND WEST BIRMINGHAM</c:v>
                </c:pt>
                <c:pt idx="40">
                  <c:v>EREWASH</c:v>
                </c:pt>
                <c:pt idx="41">
                  <c:v>EAST AND NORTH HERTFORDSHIRE</c:v>
                </c:pt>
                <c:pt idx="42">
                  <c:v>RUSHCLIFFE</c:v>
                </c:pt>
                <c:pt idx="43">
                  <c:v>MILTON KEYNES</c:v>
                </c:pt>
                <c:pt idx="44">
                  <c:v>SHROPSHIRE</c:v>
                </c:pt>
                <c:pt idx="45">
                  <c:v>SOUTH WORCESTERSHIRE</c:v>
                </c:pt>
                <c:pt idx="46">
                  <c:v>DUDLEY</c:v>
                </c:pt>
                <c:pt idx="47">
                  <c:v>NORTH EAST ESSEX</c:v>
                </c:pt>
                <c:pt idx="48">
                  <c:v>LUTON</c:v>
                </c:pt>
                <c:pt idx="49">
                  <c:v>MID ESSEX</c:v>
                </c:pt>
                <c:pt idx="50">
                  <c:v>SOUTH WEST LINCOLNSHIRE</c:v>
                </c:pt>
                <c:pt idx="51">
                  <c:v>IPSWICH AND EAST SUFFOLK</c:v>
                </c:pt>
                <c:pt idx="52">
                  <c:v>BASILDON AND BRENTWOOD</c:v>
                </c:pt>
                <c:pt idx="53">
                  <c:v>CANNOCK CHASE</c:v>
                </c:pt>
                <c:pt idx="54">
                  <c:v>SOUTH LINCOLNSHIRE</c:v>
                </c:pt>
                <c:pt idx="55">
                  <c:v>WALSALL</c:v>
                </c:pt>
                <c:pt idx="56">
                  <c:v>STAFFORD AND SURROUNDS</c:v>
                </c:pt>
                <c:pt idx="57">
                  <c:v>LINCOLNSHIRE EAST</c:v>
                </c:pt>
                <c:pt idx="58">
                  <c:v>THURROCK</c:v>
                </c:pt>
                <c:pt idx="59">
                  <c:v>WOLVERHAMPTON</c:v>
                </c:pt>
                <c:pt idx="60">
                  <c:v>LINCOLNSHIRE WEST</c:v>
                </c:pt>
              </c:strCache>
            </c:strRef>
          </c:cat>
          <c:val>
            <c:numRef>
              <c:f>'Midlands data'!$G$3:$G$63</c:f>
              <c:numCache>
                <c:formatCode>"£"#,##0.00_);[Red]\("£"#,##0.00\)</c:formatCode>
                <c:ptCount val="61"/>
                <c:pt idx="0">
                  <c:v>45.77</c:v>
                </c:pt>
                <c:pt idx="1">
                  <c:v>48.08</c:v>
                </c:pt>
                <c:pt idx="2">
                  <c:v>96.99</c:v>
                </c:pt>
                <c:pt idx="3">
                  <c:v>87.77</c:v>
                </c:pt>
                <c:pt idx="4">
                  <c:v>70.39</c:v>
                </c:pt>
                <c:pt idx="5">
                  <c:v>77.06</c:v>
                </c:pt>
                <c:pt idx="6">
                  <c:v>63.31</c:v>
                </c:pt>
                <c:pt idx="7">
                  <c:v>84.41</c:v>
                </c:pt>
                <c:pt idx="8">
                  <c:v>112.85</c:v>
                </c:pt>
                <c:pt idx="9">
                  <c:v>93.58</c:v>
                </c:pt>
                <c:pt idx="10">
                  <c:v>66.569999999999993</c:v>
                </c:pt>
                <c:pt idx="11">
                  <c:v>71.75</c:v>
                </c:pt>
                <c:pt idx="12">
                  <c:v>117.23</c:v>
                </c:pt>
                <c:pt idx="13">
                  <c:v>61.79</c:v>
                </c:pt>
                <c:pt idx="14">
                  <c:v>67.010000000000005</c:v>
                </c:pt>
                <c:pt idx="15">
                  <c:v>101.05</c:v>
                </c:pt>
                <c:pt idx="16">
                  <c:v>100.9</c:v>
                </c:pt>
                <c:pt idx="17">
                  <c:v>94.92</c:v>
                </c:pt>
                <c:pt idx="18">
                  <c:v>97.24</c:v>
                </c:pt>
                <c:pt idx="19">
                  <c:v>96.38</c:v>
                </c:pt>
                <c:pt idx="20">
                  <c:v>74.709999999999994</c:v>
                </c:pt>
                <c:pt idx="21">
                  <c:v>76.87</c:v>
                </c:pt>
                <c:pt idx="22">
                  <c:v>110.23</c:v>
                </c:pt>
                <c:pt idx="23">
                  <c:v>84.69</c:v>
                </c:pt>
                <c:pt idx="24">
                  <c:v>102.16</c:v>
                </c:pt>
                <c:pt idx="25">
                  <c:v>66.06</c:v>
                </c:pt>
                <c:pt idx="26">
                  <c:v>94.88</c:v>
                </c:pt>
                <c:pt idx="27">
                  <c:v>78.31</c:v>
                </c:pt>
                <c:pt idx="28">
                  <c:v>121.58</c:v>
                </c:pt>
                <c:pt idx="29">
                  <c:v>90.22</c:v>
                </c:pt>
                <c:pt idx="30">
                  <c:v>119.11</c:v>
                </c:pt>
                <c:pt idx="31">
                  <c:v>77.13</c:v>
                </c:pt>
                <c:pt idx="32">
                  <c:v>74.73</c:v>
                </c:pt>
                <c:pt idx="33">
                  <c:v>63.25</c:v>
                </c:pt>
                <c:pt idx="34">
                  <c:v>76.77</c:v>
                </c:pt>
                <c:pt idx="35">
                  <c:v>119.45</c:v>
                </c:pt>
                <c:pt idx="36">
                  <c:v>106.28</c:v>
                </c:pt>
                <c:pt idx="37">
                  <c:v>82.91</c:v>
                </c:pt>
                <c:pt idx="38">
                  <c:v>101.11</c:v>
                </c:pt>
                <c:pt idx="39">
                  <c:v>118.95</c:v>
                </c:pt>
                <c:pt idx="40">
                  <c:v>78.739999999999995</c:v>
                </c:pt>
                <c:pt idx="41">
                  <c:v>102.92</c:v>
                </c:pt>
                <c:pt idx="42">
                  <c:v>104.4</c:v>
                </c:pt>
                <c:pt idx="43">
                  <c:v>135.08000000000001</c:v>
                </c:pt>
                <c:pt idx="44">
                  <c:v>81.38</c:v>
                </c:pt>
                <c:pt idx="45">
                  <c:v>94.06</c:v>
                </c:pt>
                <c:pt idx="46">
                  <c:v>212.37</c:v>
                </c:pt>
                <c:pt idx="47">
                  <c:v>123.84</c:v>
                </c:pt>
                <c:pt idx="48">
                  <c:v>115.93</c:v>
                </c:pt>
                <c:pt idx="49">
                  <c:v>166.38</c:v>
                </c:pt>
                <c:pt idx="50">
                  <c:v>185.37</c:v>
                </c:pt>
                <c:pt idx="51">
                  <c:v>95.53</c:v>
                </c:pt>
                <c:pt idx="52">
                  <c:v>146.18</c:v>
                </c:pt>
                <c:pt idx="53">
                  <c:v>139.01</c:v>
                </c:pt>
                <c:pt idx="54">
                  <c:v>126.14</c:v>
                </c:pt>
                <c:pt idx="55">
                  <c:v>188.17</c:v>
                </c:pt>
                <c:pt idx="56">
                  <c:v>159.16999999999999</c:v>
                </c:pt>
                <c:pt idx="57">
                  <c:v>150.59</c:v>
                </c:pt>
                <c:pt idx="58">
                  <c:v>169.64</c:v>
                </c:pt>
                <c:pt idx="59">
                  <c:v>187.04</c:v>
                </c:pt>
                <c:pt idx="60">
                  <c:v>185.05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713792"/>
        <c:axId val="95454912"/>
      </c:barChart>
      <c:barChart>
        <c:barDir val="col"/>
        <c:grouping val="clustered"/>
        <c:varyColors val="0"/>
        <c:ser>
          <c:idx val="3"/>
          <c:order val="2"/>
          <c:spPr>
            <a:noFill/>
            <a:ln w="381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'Midlands data'!$K$3:$K$63</c:f>
              <c:numCache>
                <c:formatCode>"£"#,##0.00_);[Red]\("£"#,##0.00\)</c:formatCode>
                <c:ptCount val="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5714816"/>
        <c:axId val="95455488"/>
      </c:barChart>
      <c:catAx>
        <c:axId val="9571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54912"/>
        <c:crosses val="autoZero"/>
        <c:auto val="1"/>
        <c:lblAlgn val="ctr"/>
        <c:lblOffset val="100"/>
        <c:tickMarkSkip val="1"/>
        <c:noMultiLvlLbl val="0"/>
      </c:catAx>
      <c:valAx>
        <c:axId val="95454912"/>
        <c:scaling>
          <c:orientation val="minMax"/>
          <c:max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5.3710613323418891E-3"/>
              <c:y val="0.3170777348807554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713792"/>
        <c:crosses val="autoZero"/>
        <c:crossBetween val="between"/>
        <c:majorUnit val="100"/>
      </c:valAx>
      <c:catAx>
        <c:axId val="95714816"/>
        <c:scaling>
          <c:orientation val="minMax"/>
        </c:scaling>
        <c:delete val="1"/>
        <c:axPos val="b"/>
        <c:majorTickMark val="out"/>
        <c:minorTickMark val="none"/>
        <c:tickLblPos val="nextTo"/>
        <c:crossAx val="95455488"/>
        <c:crosses val="autoZero"/>
        <c:auto val="1"/>
        <c:lblAlgn val="ctr"/>
        <c:lblOffset val="100"/>
        <c:noMultiLvlLbl val="0"/>
      </c:catAx>
      <c:valAx>
        <c:axId val="95455488"/>
        <c:scaling>
          <c:orientation val="minMax"/>
          <c:max val="1200"/>
        </c:scaling>
        <c:delete val="1"/>
        <c:axPos val="r"/>
        <c:numFmt formatCode="&quot;£&quot;#,##0.00_);[Red]\(&quot;£&quot;#,##0.00\)" sourceLinked="1"/>
        <c:majorTickMark val="out"/>
        <c:minorTickMark val="none"/>
        <c:tickLblPos val="nextTo"/>
        <c:crossAx val="95714816"/>
        <c:crosses val="max"/>
        <c:crossBetween val="between"/>
        <c:majorUnit val="200"/>
        <c:min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7.7830684317917259E-2"/>
          <c:y val="0.14453375891351883"/>
          <c:w val="0.36185825001217181"/>
          <c:h val="3.83028425470661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1181102362204722" l="0.39370078740157483" r="0.39370078740157483" t="0.39370078740157483" header="0.39370078740157483" footer="0.31496062992125984"/>
    <c:pageSetup paperSize="9" orientation="landscape" horizontalDpi="-1" verticalDpi="-1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Variation Between North of England Clinical Commissioning Groups in Spending 
on Special Order Products (Quarter to June 2017)</a:t>
            </a:r>
          </a:p>
        </c:rich>
      </c:tx>
      <c:layout>
        <c:manualLayout>
          <c:xMode val="edge"/>
          <c:yMode val="edge"/>
          <c:x val="0.19864542184752157"/>
          <c:y val="1.6857023629847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26585690524104E-2"/>
          <c:y val="0.12561184556918265"/>
          <c:w val="0.91859339011195029"/>
          <c:h val="0.656606178313892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'North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'North data'!$A$3:$A$66</c:f>
              <c:strCache>
                <c:ptCount val="64"/>
                <c:pt idx="0">
                  <c:v>EASTERN CHESHIRE</c:v>
                </c:pt>
                <c:pt idx="1">
                  <c:v>FYLDE &amp; WYRE</c:v>
                </c:pt>
                <c:pt idx="2">
                  <c:v>BURY</c:v>
                </c:pt>
                <c:pt idx="3">
                  <c:v>SOUTH SEFTON</c:v>
                </c:pt>
                <c:pt idx="4">
                  <c:v>SOUTH CHESHIRE</c:v>
                </c:pt>
                <c:pt idx="5">
                  <c:v>VALE ROYAL</c:v>
                </c:pt>
                <c:pt idx="6">
                  <c:v>SALFORD</c:v>
                </c:pt>
                <c:pt idx="7">
                  <c:v>BLACKPOOL</c:v>
                </c:pt>
                <c:pt idx="8">
                  <c:v>STOCKPORT</c:v>
                </c:pt>
                <c:pt idx="9">
                  <c:v>WEST CHESHIRE</c:v>
                </c:pt>
                <c:pt idx="10">
                  <c:v>MORECAMBE BAY</c:v>
                </c:pt>
                <c:pt idx="11">
                  <c:v>EAST LANCASHIRE</c:v>
                </c:pt>
                <c:pt idx="12">
                  <c:v>ROTHERHAM</c:v>
                </c:pt>
                <c:pt idx="13">
                  <c:v>BLACKBURN WITH DARWEN</c:v>
                </c:pt>
                <c:pt idx="14">
                  <c:v>WAKEFIELD</c:v>
                </c:pt>
                <c:pt idx="15">
                  <c:v>VALE OF YORK</c:v>
                </c:pt>
                <c:pt idx="16">
                  <c:v>BASSETLAW</c:v>
                </c:pt>
                <c:pt idx="17">
                  <c:v>DONCASTER</c:v>
                </c:pt>
                <c:pt idx="18">
                  <c:v>TRAFFORD</c:v>
                </c:pt>
                <c:pt idx="19">
                  <c:v>WARRINGTON</c:v>
                </c:pt>
                <c:pt idx="20">
                  <c:v>WEST LANCASHIRE</c:v>
                </c:pt>
                <c:pt idx="21">
                  <c:v>SOUTHPORT AND FORMBY</c:v>
                </c:pt>
                <c:pt idx="22">
                  <c:v>TAMESIDE AND GLOSSOP</c:v>
                </c:pt>
                <c:pt idx="23">
                  <c:v>CHORLEY AND SOUTH RIBBLE</c:v>
                </c:pt>
                <c:pt idx="24">
                  <c:v>HEYWOOD, MIDDLETON &amp; ROCHDALE</c:v>
                </c:pt>
                <c:pt idx="25">
                  <c:v>SOUTH TEES</c:v>
                </c:pt>
                <c:pt idx="26">
                  <c:v>NORTH LINCOLNSHIRE</c:v>
                </c:pt>
                <c:pt idx="27">
                  <c:v>LIVERPOOL</c:v>
                </c:pt>
                <c:pt idx="28">
                  <c:v>EAST RIDING OF YORKSHIRE</c:v>
                </c:pt>
                <c:pt idx="29">
                  <c:v>DARLINGTON</c:v>
                </c:pt>
                <c:pt idx="30">
                  <c:v>NORTH CUMBRIA</c:v>
                </c:pt>
                <c:pt idx="31">
                  <c:v>HARROGATE AND RURAL DISTRICT</c:v>
                </c:pt>
                <c:pt idx="32">
                  <c:v>HARTLEPOOL AND STOCKTON-ON-TEES</c:v>
                </c:pt>
                <c:pt idx="33">
                  <c:v>HULL</c:v>
                </c:pt>
                <c:pt idx="34">
                  <c:v>LEEDS WEST</c:v>
                </c:pt>
                <c:pt idx="35">
                  <c:v>BOLTON</c:v>
                </c:pt>
                <c:pt idx="36">
                  <c:v>HAMBLETON, RICHMONDSHIRE AND WHITBY</c:v>
                </c:pt>
                <c:pt idx="37">
                  <c:v>BRADFORD DISTRICTS</c:v>
                </c:pt>
                <c:pt idx="38">
                  <c:v>MANCHESTER</c:v>
                </c:pt>
                <c:pt idx="39">
                  <c:v>KNOWSLEY</c:v>
                </c:pt>
                <c:pt idx="40">
                  <c:v>WIRRAL</c:v>
                </c:pt>
                <c:pt idx="41">
                  <c:v>NORTH EAST LINCOLNSHIRE</c:v>
                </c:pt>
                <c:pt idx="42">
                  <c:v>SHEFFIELD</c:v>
                </c:pt>
                <c:pt idx="43">
                  <c:v>LEEDS NORTH</c:v>
                </c:pt>
                <c:pt idx="44">
                  <c:v>NORTHUMBERLAND</c:v>
                </c:pt>
                <c:pt idx="45">
                  <c:v>SOUTH TYNESIDE</c:v>
                </c:pt>
                <c:pt idx="46">
                  <c:v>SUNDERLAND</c:v>
                </c:pt>
                <c:pt idx="47">
                  <c:v>HALTON</c:v>
                </c:pt>
                <c:pt idx="48">
                  <c:v>GREATER PRESTON</c:v>
                </c:pt>
                <c:pt idx="49">
                  <c:v>BARNSLEY</c:v>
                </c:pt>
                <c:pt idx="50">
                  <c:v>NORTH TYNESIDE</c:v>
                </c:pt>
                <c:pt idx="51">
                  <c:v>GREATER HUDDERSFIELD</c:v>
                </c:pt>
                <c:pt idx="52">
                  <c:v>BRADFORD CITY</c:v>
                </c:pt>
                <c:pt idx="53">
                  <c:v>NORTH DURHAM</c:v>
                </c:pt>
                <c:pt idx="54">
                  <c:v>NEWCASTLE GATESHEAD</c:v>
                </c:pt>
                <c:pt idx="55">
                  <c:v>OLDHAM</c:v>
                </c:pt>
                <c:pt idx="56">
                  <c:v>DURHAM DALES,EASINGTON &amp; SEDGEFIELD</c:v>
                </c:pt>
                <c:pt idx="57">
                  <c:v>LEEDS SOUTH AND EAST</c:v>
                </c:pt>
                <c:pt idx="58">
                  <c:v>CALDERDALE</c:v>
                </c:pt>
                <c:pt idx="59">
                  <c:v>WIGAN BOROUGH</c:v>
                </c:pt>
                <c:pt idx="60">
                  <c:v>NORTH KIRKLEES</c:v>
                </c:pt>
                <c:pt idx="61">
                  <c:v>SCARBOROUGH AND RYEDALE</c:v>
                </c:pt>
                <c:pt idx="62">
                  <c:v>ST HELENS</c:v>
                </c:pt>
                <c:pt idx="63">
                  <c:v>AIREDALE, WHARFEDALE AND CRAVEN</c:v>
                </c:pt>
              </c:strCache>
            </c:strRef>
          </c:cat>
          <c:val>
            <c:numRef>
              <c:f>'North data'!$D$3:$D$66</c:f>
              <c:numCache>
                <c:formatCode>"£"#,##0.00_);[Red]\("£"#,##0.00\)</c:formatCode>
                <c:ptCount val="64"/>
                <c:pt idx="0">
                  <c:v>52.1</c:v>
                </c:pt>
                <c:pt idx="1">
                  <c:v>84.44</c:v>
                </c:pt>
                <c:pt idx="2">
                  <c:v>119.08</c:v>
                </c:pt>
                <c:pt idx="3">
                  <c:v>114.73</c:v>
                </c:pt>
                <c:pt idx="4">
                  <c:v>91.28</c:v>
                </c:pt>
                <c:pt idx="5">
                  <c:v>96.97</c:v>
                </c:pt>
                <c:pt idx="6">
                  <c:v>147.94</c:v>
                </c:pt>
                <c:pt idx="7">
                  <c:v>151.12</c:v>
                </c:pt>
                <c:pt idx="8">
                  <c:v>162.46</c:v>
                </c:pt>
                <c:pt idx="9">
                  <c:v>144.31</c:v>
                </c:pt>
                <c:pt idx="10">
                  <c:v>147.19</c:v>
                </c:pt>
                <c:pt idx="11">
                  <c:v>132.80000000000001</c:v>
                </c:pt>
                <c:pt idx="12">
                  <c:v>153.25</c:v>
                </c:pt>
                <c:pt idx="13">
                  <c:v>169.69</c:v>
                </c:pt>
                <c:pt idx="14">
                  <c:v>143.44999999999999</c:v>
                </c:pt>
                <c:pt idx="15">
                  <c:v>166.91</c:v>
                </c:pt>
                <c:pt idx="16">
                  <c:v>173.68</c:v>
                </c:pt>
                <c:pt idx="17">
                  <c:v>168.08</c:v>
                </c:pt>
                <c:pt idx="18">
                  <c:v>163.15</c:v>
                </c:pt>
                <c:pt idx="19">
                  <c:v>185.49</c:v>
                </c:pt>
                <c:pt idx="20">
                  <c:v>157.47</c:v>
                </c:pt>
                <c:pt idx="21">
                  <c:v>172.53</c:v>
                </c:pt>
                <c:pt idx="22">
                  <c:v>191</c:v>
                </c:pt>
                <c:pt idx="23">
                  <c:v>189.43</c:v>
                </c:pt>
                <c:pt idx="24">
                  <c:v>171.38</c:v>
                </c:pt>
                <c:pt idx="25">
                  <c:v>173.91</c:v>
                </c:pt>
                <c:pt idx="26">
                  <c:v>178.4</c:v>
                </c:pt>
                <c:pt idx="27">
                  <c:v>198.21</c:v>
                </c:pt>
                <c:pt idx="28">
                  <c:v>206.09</c:v>
                </c:pt>
                <c:pt idx="29">
                  <c:v>148.6</c:v>
                </c:pt>
                <c:pt idx="30">
                  <c:v>217.03</c:v>
                </c:pt>
                <c:pt idx="31">
                  <c:v>194.03</c:v>
                </c:pt>
                <c:pt idx="32">
                  <c:v>187.58</c:v>
                </c:pt>
                <c:pt idx="33">
                  <c:v>186.47</c:v>
                </c:pt>
                <c:pt idx="34">
                  <c:v>235.76</c:v>
                </c:pt>
                <c:pt idx="35">
                  <c:v>239.88</c:v>
                </c:pt>
                <c:pt idx="36">
                  <c:v>191.72</c:v>
                </c:pt>
                <c:pt idx="37">
                  <c:v>231.23</c:v>
                </c:pt>
                <c:pt idx="38">
                  <c:v>256.77</c:v>
                </c:pt>
                <c:pt idx="39">
                  <c:v>293.20999999999998</c:v>
                </c:pt>
                <c:pt idx="40">
                  <c:v>256.33</c:v>
                </c:pt>
                <c:pt idx="41">
                  <c:v>285.89</c:v>
                </c:pt>
                <c:pt idx="42">
                  <c:v>276.26</c:v>
                </c:pt>
                <c:pt idx="43">
                  <c:v>269.07</c:v>
                </c:pt>
                <c:pt idx="44">
                  <c:v>210.71</c:v>
                </c:pt>
                <c:pt idx="45">
                  <c:v>260.68</c:v>
                </c:pt>
                <c:pt idx="46">
                  <c:v>258.81</c:v>
                </c:pt>
                <c:pt idx="47">
                  <c:v>305.77</c:v>
                </c:pt>
                <c:pt idx="48">
                  <c:v>314.38</c:v>
                </c:pt>
                <c:pt idx="49">
                  <c:v>315.69</c:v>
                </c:pt>
                <c:pt idx="50">
                  <c:v>247.79</c:v>
                </c:pt>
                <c:pt idx="51">
                  <c:v>306.89999999999998</c:v>
                </c:pt>
                <c:pt idx="52">
                  <c:v>275.39999999999998</c:v>
                </c:pt>
                <c:pt idx="53">
                  <c:v>290.10000000000002</c:v>
                </c:pt>
                <c:pt idx="54">
                  <c:v>259.22000000000003</c:v>
                </c:pt>
                <c:pt idx="55">
                  <c:v>313.43</c:v>
                </c:pt>
                <c:pt idx="56">
                  <c:v>281.10000000000002</c:v>
                </c:pt>
                <c:pt idx="57">
                  <c:v>347.79</c:v>
                </c:pt>
                <c:pt idx="58">
                  <c:v>377.25</c:v>
                </c:pt>
                <c:pt idx="59">
                  <c:v>355.89</c:v>
                </c:pt>
                <c:pt idx="60">
                  <c:v>326.38</c:v>
                </c:pt>
                <c:pt idx="61">
                  <c:v>363.2</c:v>
                </c:pt>
                <c:pt idx="62">
                  <c:v>491.69</c:v>
                </c:pt>
                <c:pt idx="63">
                  <c:v>590.25</c:v>
                </c:pt>
              </c:numCache>
            </c:numRef>
          </c:val>
        </c:ser>
        <c:ser>
          <c:idx val="0"/>
          <c:order val="1"/>
          <c:tx>
            <c:strRef>
              <c:f>'North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'North data'!$A$3:$A$66</c:f>
              <c:strCache>
                <c:ptCount val="64"/>
                <c:pt idx="0">
                  <c:v>EASTERN CHESHIRE</c:v>
                </c:pt>
                <c:pt idx="1">
                  <c:v>FYLDE &amp; WYRE</c:v>
                </c:pt>
                <c:pt idx="2">
                  <c:v>BURY</c:v>
                </c:pt>
                <c:pt idx="3">
                  <c:v>SOUTH SEFTON</c:v>
                </c:pt>
                <c:pt idx="4">
                  <c:v>SOUTH CHESHIRE</c:v>
                </c:pt>
                <c:pt idx="5">
                  <c:v>VALE ROYAL</c:v>
                </c:pt>
                <c:pt idx="6">
                  <c:v>SALFORD</c:v>
                </c:pt>
                <c:pt idx="7">
                  <c:v>BLACKPOOL</c:v>
                </c:pt>
                <c:pt idx="8">
                  <c:v>STOCKPORT</c:v>
                </c:pt>
                <c:pt idx="9">
                  <c:v>WEST CHESHIRE</c:v>
                </c:pt>
                <c:pt idx="10">
                  <c:v>MORECAMBE BAY</c:v>
                </c:pt>
                <c:pt idx="11">
                  <c:v>EAST LANCASHIRE</c:v>
                </c:pt>
                <c:pt idx="12">
                  <c:v>ROTHERHAM</c:v>
                </c:pt>
                <c:pt idx="13">
                  <c:v>BLACKBURN WITH DARWEN</c:v>
                </c:pt>
                <c:pt idx="14">
                  <c:v>WAKEFIELD</c:v>
                </c:pt>
                <c:pt idx="15">
                  <c:v>VALE OF YORK</c:v>
                </c:pt>
                <c:pt idx="16">
                  <c:v>BASSETLAW</c:v>
                </c:pt>
                <c:pt idx="17">
                  <c:v>DONCASTER</c:v>
                </c:pt>
                <c:pt idx="18">
                  <c:v>TRAFFORD</c:v>
                </c:pt>
                <c:pt idx="19">
                  <c:v>WARRINGTON</c:v>
                </c:pt>
                <c:pt idx="20">
                  <c:v>WEST LANCASHIRE</c:v>
                </c:pt>
                <c:pt idx="21">
                  <c:v>SOUTHPORT AND FORMBY</c:v>
                </c:pt>
                <c:pt idx="22">
                  <c:v>TAMESIDE AND GLOSSOP</c:v>
                </c:pt>
                <c:pt idx="23">
                  <c:v>CHORLEY AND SOUTH RIBBLE</c:v>
                </c:pt>
                <c:pt idx="24">
                  <c:v>HEYWOOD, MIDDLETON &amp; ROCHDALE</c:v>
                </c:pt>
                <c:pt idx="25">
                  <c:v>SOUTH TEES</c:v>
                </c:pt>
                <c:pt idx="26">
                  <c:v>NORTH LINCOLNSHIRE</c:v>
                </c:pt>
                <c:pt idx="27">
                  <c:v>LIVERPOOL</c:v>
                </c:pt>
                <c:pt idx="28">
                  <c:v>EAST RIDING OF YORKSHIRE</c:v>
                </c:pt>
                <c:pt idx="29">
                  <c:v>DARLINGTON</c:v>
                </c:pt>
                <c:pt idx="30">
                  <c:v>NORTH CUMBRIA</c:v>
                </c:pt>
                <c:pt idx="31">
                  <c:v>HARROGATE AND RURAL DISTRICT</c:v>
                </c:pt>
                <c:pt idx="32">
                  <c:v>HARTLEPOOL AND STOCKTON-ON-TEES</c:v>
                </c:pt>
                <c:pt idx="33">
                  <c:v>HULL</c:v>
                </c:pt>
                <c:pt idx="34">
                  <c:v>LEEDS WEST</c:v>
                </c:pt>
                <c:pt idx="35">
                  <c:v>BOLTON</c:v>
                </c:pt>
                <c:pt idx="36">
                  <c:v>HAMBLETON, RICHMONDSHIRE AND WHITBY</c:v>
                </c:pt>
                <c:pt idx="37">
                  <c:v>BRADFORD DISTRICTS</c:v>
                </c:pt>
                <c:pt idx="38">
                  <c:v>MANCHESTER</c:v>
                </c:pt>
                <c:pt idx="39">
                  <c:v>KNOWSLEY</c:v>
                </c:pt>
                <c:pt idx="40">
                  <c:v>WIRRAL</c:v>
                </c:pt>
                <c:pt idx="41">
                  <c:v>NORTH EAST LINCOLNSHIRE</c:v>
                </c:pt>
                <c:pt idx="42">
                  <c:v>SHEFFIELD</c:v>
                </c:pt>
                <c:pt idx="43">
                  <c:v>LEEDS NORTH</c:v>
                </c:pt>
                <c:pt idx="44">
                  <c:v>NORTHUMBERLAND</c:v>
                </c:pt>
                <c:pt idx="45">
                  <c:v>SOUTH TYNESIDE</c:v>
                </c:pt>
                <c:pt idx="46">
                  <c:v>SUNDERLAND</c:v>
                </c:pt>
                <c:pt idx="47">
                  <c:v>HALTON</c:v>
                </c:pt>
                <c:pt idx="48">
                  <c:v>GREATER PRESTON</c:v>
                </c:pt>
                <c:pt idx="49">
                  <c:v>BARNSLEY</c:v>
                </c:pt>
                <c:pt idx="50">
                  <c:v>NORTH TYNESIDE</c:v>
                </c:pt>
                <c:pt idx="51">
                  <c:v>GREATER HUDDERSFIELD</c:v>
                </c:pt>
                <c:pt idx="52">
                  <c:v>BRADFORD CITY</c:v>
                </c:pt>
                <c:pt idx="53">
                  <c:v>NORTH DURHAM</c:v>
                </c:pt>
                <c:pt idx="54">
                  <c:v>NEWCASTLE GATESHEAD</c:v>
                </c:pt>
                <c:pt idx="55">
                  <c:v>OLDHAM</c:v>
                </c:pt>
                <c:pt idx="56">
                  <c:v>DURHAM DALES,EASINGTON &amp; SEDGEFIELD</c:v>
                </c:pt>
                <c:pt idx="57">
                  <c:v>LEEDS SOUTH AND EAST</c:v>
                </c:pt>
                <c:pt idx="58">
                  <c:v>CALDERDALE</c:v>
                </c:pt>
                <c:pt idx="59">
                  <c:v>WIGAN BOROUGH</c:v>
                </c:pt>
                <c:pt idx="60">
                  <c:v>NORTH KIRKLEES</c:v>
                </c:pt>
                <c:pt idx="61">
                  <c:v>SCARBOROUGH AND RYEDALE</c:v>
                </c:pt>
                <c:pt idx="62">
                  <c:v>ST HELENS</c:v>
                </c:pt>
                <c:pt idx="63">
                  <c:v>AIREDALE, WHARFEDALE AND CRAVEN</c:v>
                </c:pt>
              </c:strCache>
            </c:strRef>
          </c:cat>
          <c:val>
            <c:numRef>
              <c:f>'North data'!$G$3:$G$66</c:f>
              <c:numCache>
                <c:formatCode>"£"#,##0.00_);[Red]\("£"#,##0.00\)</c:formatCode>
                <c:ptCount val="64"/>
                <c:pt idx="0">
                  <c:v>54.83</c:v>
                </c:pt>
                <c:pt idx="1">
                  <c:v>57</c:v>
                </c:pt>
                <c:pt idx="2">
                  <c:v>40.19</c:v>
                </c:pt>
                <c:pt idx="3">
                  <c:v>51.74</c:v>
                </c:pt>
                <c:pt idx="4">
                  <c:v>77.88</c:v>
                </c:pt>
                <c:pt idx="5">
                  <c:v>80.05</c:v>
                </c:pt>
                <c:pt idx="6">
                  <c:v>39.4</c:v>
                </c:pt>
                <c:pt idx="7">
                  <c:v>37.119999999999997</c:v>
                </c:pt>
                <c:pt idx="8">
                  <c:v>41.32</c:v>
                </c:pt>
                <c:pt idx="9">
                  <c:v>61.79</c:v>
                </c:pt>
                <c:pt idx="10">
                  <c:v>59.08</c:v>
                </c:pt>
                <c:pt idx="11">
                  <c:v>89.09</c:v>
                </c:pt>
                <c:pt idx="12">
                  <c:v>75.41</c:v>
                </c:pt>
                <c:pt idx="13">
                  <c:v>62.2</c:v>
                </c:pt>
                <c:pt idx="14">
                  <c:v>92.6</c:v>
                </c:pt>
                <c:pt idx="15">
                  <c:v>76.959999999999994</c:v>
                </c:pt>
                <c:pt idx="16">
                  <c:v>72.34</c:v>
                </c:pt>
                <c:pt idx="17">
                  <c:v>81.069999999999993</c:v>
                </c:pt>
                <c:pt idx="18">
                  <c:v>87.38</c:v>
                </c:pt>
                <c:pt idx="19">
                  <c:v>66.22</c:v>
                </c:pt>
                <c:pt idx="20">
                  <c:v>95.71</c:v>
                </c:pt>
                <c:pt idx="21">
                  <c:v>81.45</c:v>
                </c:pt>
                <c:pt idx="22">
                  <c:v>67.900000000000006</c:v>
                </c:pt>
                <c:pt idx="23">
                  <c:v>71.33</c:v>
                </c:pt>
                <c:pt idx="24">
                  <c:v>97.73</c:v>
                </c:pt>
                <c:pt idx="25">
                  <c:v>97.09</c:v>
                </c:pt>
                <c:pt idx="26">
                  <c:v>93.07</c:v>
                </c:pt>
                <c:pt idx="27">
                  <c:v>77.39</c:v>
                </c:pt>
                <c:pt idx="28">
                  <c:v>85.35</c:v>
                </c:pt>
                <c:pt idx="29">
                  <c:v>146.44999999999999</c:v>
                </c:pt>
                <c:pt idx="30">
                  <c:v>87.15</c:v>
                </c:pt>
                <c:pt idx="31">
                  <c:v>112.57</c:v>
                </c:pt>
                <c:pt idx="32">
                  <c:v>120.61</c:v>
                </c:pt>
                <c:pt idx="33">
                  <c:v>125.82</c:v>
                </c:pt>
                <c:pt idx="34">
                  <c:v>82.79</c:v>
                </c:pt>
                <c:pt idx="35">
                  <c:v>93.25</c:v>
                </c:pt>
                <c:pt idx="36">
                  <c:v>145.38</c:v>
                </c:pt>
                <c:pt idx="37">
                  <c:v>106.22</c:v>
                </c:pt>
                <c:pt idx="38">
                  <c:v>81.8</c:v>
                </c:pt>
                <c:pt idx="39">
                  <c:v>48.99</c:v>
                </c:pt>
                <c:pt idx="40">
                  <c:v>87.42</c:v>
                </c:pt>
                <c:pt idx="41">
                  <c:v>58.16</c:v>
                </c:pt>
                <c:pt idx="42">
                  <c:v>87.57</c:v>
                </c:pt>
                <c:pt idx="43">
                  <c:v>96.86</c:v>
                </c:pt>
                <c:pt idx="44">
                  <c:v>174.57</c:v>
                </c:pt>
                <c:pt idx="45">
                  <c:v>137.36000000000001</c:v>
                </c:pt>
                <c:pt idx="46">
                  <c:v>139.38</c:v>
                </c:pt>
                <c:pt idx="47">
                  <c:v>102.96</c:v>
                </c:pt>
                <c:pt idx="48">
                  <c:v>94.45</c:v>
                </c:pt>
                <c:pt idx="49">
                  <c:v>93.49</c:v>
                </c:pt>
                <c:pt idx="50">
                  <c:v>168.67</c:v>
                </c:pt>
                <c:pt idx="51">
                  <c:v>110.79</c:v>
                </c:pt>
                <c:pt idx="52">
                  <c:v>150.26</c:v>
                </c:pt>
                <c:pt idx="53">
                  <c:v>166.71</c:v>
                </c:pt>
                <c:pt idx="54">
                  <c:v>199.95</c:v>
                </c:pt>
                <c:pt idx="55">
                  <c:v>152.61000000000001</c:v>
                </c:pt>
                <c:pt idx="56">
                  <c:v>199.88</c:v>
                </c:pt>
                <c:pt idx="57">
                  <c:v>141.21</c:v>
                </c:pt>
                <c:pt idx="58">
                  <c:v>112.2</c:v>
                </c:pt>
                <c:pt idx="59">
                  <c:v>135.21</c:v>
                </c:pt>
                <c:pt idx="60">
                  <c:v>188.02</c:v>
                </c:pt>
                <c:pt idx="61">
                  <c:v>159.77000000000001</c:v>
                </c:pt>
                <c:pt idx="62">
                  <c:v>50.68</c:v>
                </c:pt>
                <c:pt idx="63">
                  <c:v>183.85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421888"/>
        <c:axId val="95458368"/>
      </c:barChart>
      <c:barChart>
        <c:barDir val="col"/>
        <c:grouping val="clustered"/>
        <c:varyColors val="0"/>
        <c:ser>
          <c:idx val="3"/>
          <c:order val="2"/>
          <c:spPr>
            <a:noFill/>
            <a:ln w="381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'North data'!$K$3:$K$66</c:f>
              <c:numCache>
                <c:formatCode>"£"#,##0.00_);[Red]\("£"#,##0.00\)</c:formatCode>
                <c:ptCount val="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422912"/>
        <c:axId val="95458944"/>
      </c:barChart>
      <c:catAx>
        <c:axId val="9642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58368"/>
        <c:crosses val="autoZero"/>
        <c:auto val="1"/>
        <c:lblAlgn val="ctr"/>
        <c:lblOffset val="100"/>
        <c:tickMarkSkip val="1"/>
        <c:noMultiLvlLbl val="0"/>
      </c:catAx>
      <c:valAx>
        <c:axId val="9545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3.1293689298938642E-3"/>
              <c:y val="0.30727100420025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421888"/>
        <c:crosses val="autoZero"/>
        <c:crossBetween val="between"/>
        <c:majorUnit val="100"/>
      </c:valAx>
      <c:catAx>
        <c:axId val="9642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95458944"/>
        <c:crosses val="autoZero"/>
        <c:auto val="1"/>
        <c:lblAlgn val="ctr"/>
        <c:lblOffset val="100"/>
        <c:noMultiLvlLbl val="0"/>
      </c:catAx>
      <c:valAx>
        <c:axId val="95458944"/>
        <c:scaling>
          <c:orientation val="minMax"/>
          <c:max val="1200"/>
        </c:scaling>
        <c:delete val="1"/>
        <c:axPos val="r"/>
        <c:numFmt formatCode="&quot;£&quot;#,##0.00_);[Red]\(&quot;£&quot;#,##0.00\)" sourceLinked="1"/>
        <c:majorTickMark val="out"/>
        <c:minorTickMark val="none"/>
        <c:tickLblPos val="nextTo"/>
        <c:crossAx val="96422912"/>
        <c:crosses val="max"/>
        <c:crossBetween val="between"/>
        <c:majorUnit val="200"/>
        <c:min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7.7830713080056915E-2"/>
          <c:y val="0.14268293729257098"/>
          <c:w val="0.34329162137561087"/>
          <c:h val="4.017019417892227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1181102362204722" l="0.39370078740157483" r="0.39370078740157483" t="0.39370078740157483" header="0.39370078740157483" footer="0.31496062992125984"/>
    <c:pageSetup paperSize="9" orientation="landscape" horizontalDpi="-1" verticalDpi="-1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Variation Between South of England Clinical Commissioning Groups in Spending 
on Special Order Products (Quarter to March 2017)</a:t>
            </a:r>
          </a:p>
        </c:rich>
      </c:tx>
      <c:layout>
        <c:manualLayout>
          <c:xMode val="edge"/>
          <c:yMode val="edge"/>
          <c:x val="0.19628451265926786"/>
          <c:y val="1.4824393285150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26585690524104E-2"/>
          <c:y val="0.12561184556918265"/>
          <c:w val="0.91859339011195029"/>
          <c:h val="0.6700561110213129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'South data'!$B$1:$D$1</c:f>
              <c:strCache>
                <c:ptCount val="1"/>
                <c:pt idx="0">
                  <c:v>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'South data'!$A$3:$A$52</c:f>
              <c:strCache>
                <c:ptCount val="50"/>
                <c:pt idx="0">
                  <c:v>SOMERSET</c:v>
                </c:pt>
                <c:pt idx="1">
                  <c:v>BRACKNELL AND ASCOT</c:v>
                </c:pt>
                <c:pt idx="2">
                  <c:v>CHILTERN</c:v>
                </c:pt>
                <c:pt idx="3">
                  <c:v>WILTSHIRE</c:v>
                </c:pt>
                <c:pt idx="4">
                  <c:v>OXFORDSHIRE</c:v>
                </c:pt>
                <c:pt idx="5">
                  <c:v>NORTH SOMERSET</c:v>
                </c:pt>
                <c:pt idx="6">
                  <c:v>AYLESBURY VALE</c:v>
                </c:pt>
                <c:pt idx="7">
                  <c:v>BATH AND NORTH EAST SOMERSET</c:v>
                </c:pt>
                <c:pt idx="8">
                  <c:v>ASHFORD</c:v>
                </c:pt>
                <c:pt idx="9">
                  <c:v>NORTH WEST SURREY</c:v>
                </c:pt>
                <c:pt idx="10">
                  <c:v>BRISTOL</c:v>
                </c:pt>
                <c:pt idx="11">
                  <c:v>SOUTH GLOUCESTERSHIRE</c:v>
                </c:pt>
                <c:pt idx="12">
                  <c:v>SLOUGH</c:v>
                </c:pt>
                <c:pt idx="13">
                  <c:v>WINDSOR, ASCOT AND MAIDENHEAD</c:v>
                </c:pt>
                <c:pt idx="14">
                  <c:v>BRIGHTON &amp; HOVE</c:v>
                </c:pt>
                <c:pt idx="15">
                  <c:v>GUILDFORD AND WAVERLEY</c:v>
                </c:pt>
                <c:pt idx="16">
                  <c:v>SWALE</c:v>
                </c:pt>
                <c:pt idx="17">
                  <c:v>DORSET</c:v>
                </c:pt>
                <c:pt idx="18">
                  <c:v>CANTERBURY AND COASTAL</c:v>
                </c:pt>
                <c:pt idx="19">
                  <c:v>NORTH &amp; WEST READING</c:v>
                </c:pt>
                <c:pt idx="20">
                  <c:v>SOUTH KENT COAST</c:v>
                </c:pt>
                <c:pt idx="21">
                  <c:v>SOUTH EASTERN HAMPSHIRE</c:v>
                </c:pt>
                <c:pt idx="22">
                  <c:v>SURREY DOWNS</c:v>
                </c:pt>
                <c:pt idx="23">
                  <c:v>SOUTHAMPTON</c:v>
                </c:pt>
                <c:pt idx="24">
                  <c:v>THANET</c:v>
                </c:pt>
                <c:pt idx="25">
                  <c:v>HORSHAM AND MID SUSSEX</c:v>
                </c:pt>
                <c:pt idx="26">
                  <c:v>NORTH, EAST, WEST DEVON</c:v>
                </c:pt>
                <c:pt idx="27">
                  <c:v>WEST KENT</c:v>
                </c:pt>
                <c:pt idx="28">
                  <c:v>FAREHAM AND GOSPORT</c:v>
                </c:pt>
                <c:pt idx="29">
                  <c:v>KERNOW</c:v>
                </c:pt>
                <c:pt idx="30">
                  <c:v>NORTH EAST HAMPSHIRE AND FARNHAM</c:v>
                </c:pt>
                <c:pt idx="31">
                  <c:v>PORTSMOUTH</c:v>
                </c:pt>
                <c:pt idx="32">
                  <c:v>SWINDON</c:v>
                </c:pt>
                <c:pt idx="33">
                  <c:v>GLOUCESTERSHIRE</c:v>
                </c:pt>
                <c:pt idx="34">
                  <c:v>DARTFORD, GRAVESHAM AND SWANLEY</c:v>
                </c:pt>
                <c:pt idx="35">
                  <c:v>COASTAL WEST SUSSEX</c:v>
                </c:pt>
                <c:pt idx="36">
                  <c:v>SURREY HEATH</c:v>
                </c:pt>
                <c:pt idx="37">
                  <c:v>HASTINGS &amp; ROTHER</c:v>
                </c:pt>
                <c:pt idx="38">
                  <c:v>EAST SURREY</c:v>
                </c:pt>
                <c:pt idx="39">
                  <c:v>NORTH HAMPSHIRE</c:v>
                </c:pt>
                <c:pt idx="40">
                  <c:v>ISLE OF WIGHT</c:v>
                </c:pt>
                <c:pt idx="41">
                  <c:v>SOUTH DEVON AND TORBAY</c:v>
                </c:pt>
                <c:pt idx="42">
                  <c:v>HIGH WEALD LEWES HAVENS</c:v>
                </c:pt>
                <c:pt idx="43">
                  <c:v>CRAWLEY</c:v>
                </c:pt>
                <c:pt idx="44">
                  <c:v>WOKINGHAM</c:v>
                </c:pt>
                <c:pt idx="45">
                  <c:v>SOUTH READING</c:v>
                </c:pt>
                <c:pt idx="46">
                  <c:v>NEWBURY AND DISTRICT</c:v>
                </c:pt>
                <c:pt idx="47">
                  <c:v>EASTBOURNE, HAILSHAM AND SEAFORD</c:v>
                </c:pt>
                <c:pt idx="48">
                  <c:v>MEDWAY</c:v>
                </c:pt>
                <c:pt idx="49">
                  <c:v>WEST HAMPSHIRE</c:v>
                </c:pt>
              </c:strCache>
            </c:strRef>
          </c:cat>
          <c:val>
            <c:numRef>
              <c:f>'South data'!$D$3:$D$52</c:f>
              <c:numCache>
                <c:formatCode>"£"#,##0.00_);[Red]\("£"#,##0.00\)</c:formatCode>
                <c:ptCount val="50"/>
                <c:pt idx="0">
                  <c:v>64.81</c:v>
                </c:pt>
                <c:pt idx="1">
                  <c:v>90.92</c:v>
                </c:pt>
                <c:pt idx="2">
                  <c:v>101.68</c:v>
                </c:pt>
                <c:pt idx="3">
                  <c:v>122.48</c:v>
                </c:pt>
                <c:pt idx="4">
                  <c:v>101.69</c:v>
                </c:pt>
                <c:pt idx="5">
                  <c:v>127.81</c:v>
                </c:pt>
                <c:pt idx="6">
                  <c:v>145.4</c:v>
                </c:pt>
                <c:pt idx="7">
                  <c:v>135.91999999999999</c:v>
                </c:pt>
                <c:pt idx="8">
                  <c:v>102.41</c:v>
                </c:pt>
                <c:pt idx="9">
                  <c:v>115.55</c:v>
                </c:pt>
                <c:pt idx="10">
                  <c:v>132.47999999999999</c:v>
                </c:pt>
                <c:pt idx="11">
                  <c:v>152.18</c:v>
                </c:pt>
                <c:pt idx="12">
                  <c:v>156.29</c:v>
                </c:pt>
                <c:pt idx="13">
                  <c:v>158.33000000000001</c:v>
                </c:pt>
                <c:pt idx="14">
                  <c:v>160.63999999999999</c:v>
                </c:pt>
                <c:pt idx="15">
                  <c:v>163.99</c:v>
                </c:pt>
                <c:pt idx="16">
                  <c:v>134.65</c:v>
                </c:pt>
                <c:pt idx="17">
                  <c:v>189.84</c:v>
                </c:pt>
                <c:pt idx="18">
                  <c:v>186.54</c:v>
                </c:pt>
                <c:pt idx="19">
                  <c:v>221.03</c:v>
                </c:pt>
                <c:pt idx="20">
                  <c:v>197.27</c:v>
                </c:pt>
                <c:pt idx="21">
                  <c:v>186.25</c:v>
                </c:pt>
                <c:pt idx="22">
                  <c:v>230.94</c:v>
                </c:pt>
                <c:pt idx="23">
                  <c:v>183.48</c:v>
                </c:pt>
                <c:pt idx="24">
                  <c:v>229.34</c:v>
                </c:pt>
                <c:pt idx="25">
                  <c:v>246.75</c:v>
                </c:pt>
                <c:pt idx="26">
                  <c:v>222.76</c:v>
                </c:pt>
                <c:pt idx="27">
                  <c:v>252.42</c:v>
                </c:pt>
                <c:pt idx="28">
                  <c:v>238.25</c:v>
                </c:pt>
                <c:pt idx="29">
                  <c:v>217.4</c:v>
                </c:pt>
                <c:pt idx="30">
                  <c:v>255.9</c:v>
                </c:pt>
                <c:pt idx="31">
                  <c:v>239.33</c:v>
                </c:pt>
                <c:pt idx="32">
                  <c:v>259.35000000000002</c:v>
                </c:pt>
                <c:pt idx="33">
                  <c:v>268.77</c:v>
                </c:pt>
                <c:pt idx="34">
                  <c:v>283.14</c:v>
                </c:pt>
                <c:pt idx="35">
                  <c:v>283.73</c:v>
                </c:pt>
                <c:pt idx="36">
                  <c:v>292.73</c:v>
                </c:pt>
                <c:pt idx="37">
                  <c:v>300.54000000000002</c:v>
                </c:pt>
                <c:pt idx="38">
                  <c:v>263</c:v>
                </c:pt>
                <c:pt idx="39">
                  <c:v>281</c:v>
                </c:pt>
                <c:pt idx="40">
                  <c:v>341.42</c:v>
                </c:pt>
                <c:pt idx="41">
                  <c:v>294.3</c:v>
                </c:pt>
                <c:pt idx="42">
                  <c:v>311.01</c:v>
                </c:pt>
                <c:pt idx="43">
                  <c:v>311.42</c:v>
                </c:pt>
                <c:pt idx="44">
                  <c:v>365.49</c:v>
                </c:pt>
                <c:pt idx="45">
                  <c:v>358.55</c:v>
                </c:pt>
                <c:pt idx="46">
                  <c:v>357.86</c:v>
                </c:pt>
                <c:pt idx="47">
                  <c:v>369.7</c:v>
                </c:pt>
                <c:pt idx="48">
                  <c:v>374.83</c:v>
                </c:pt>
                <c:pt idx="49">
                  <c:v>343.85</c:v>
                </c:pt>
              </c:numCache>
            </c:numRef>
          </c:val>
        </c:ser>
        <c:ser>
          <c:idx val="0"/>
          <c:order val="1"/>
          <c:tx>
            <c:strRef>
              <c:f>'South data'!$E$1:$G$1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'South data'!$A$3:$A$52</c:f>
              <c:strCache>
                <c:ptCount val="50"/>
                <c:pt idx="0">
                  <c:v>SOMERSET</c:v>
                </c:pt>
                <c:pt idx="1">
                  <c:v>BRACKNELL AND ASCOT</c:v>
                </c:pt>
                <c:pt idx="2">
                  <c:v>CHILTERN</c:v>
                </c:pt>
                <c:pt idx="3">
                  <c:v>WILTSHIRE</c:v>
                </c:pt>
                <c:pt idx="4">
                  <c:v>OXFORDSHIRE</c:v>
                </c:pt>
                <c:pt idx="5">
                  <c:v>NORTH SOMERSET</c:v>
                </c:pt>
                <c:pt idx="6">
                  <c:v>AYLESBURY VALE</c:v>
                </c:pt>
                <c:pt idx="7">
                  <c:v>BATH AND NORTH EAST SOMERSET</c:v>
                </c:pt>
                <c:pt idx="8">
                  <c:v>ASHFORD</c:v>
                </c:pt>
                <c:pt idx="9">
                  <c:v>NORTH WEST SURREY</c:v>
                </c:pt>
                <c:pt idx="10">
                  <c:v>BRISTOL</c:v>
                </c:pt>
                <c:pt idx="11">
                  <c:v>SOUTH GLOUCESTERSHIRE</c:v>
                </c:pt>
                <c:pt idx="12">
                  <c:v>SLOUGH</c:v>
                </c:pt>
                <c:pt idx="13">
                  <c:v>WINDSOR, ASCOT AND MAIDENHEAD</c:v>
                </c:pt>
                <c:pt idx="14">
                  <c:v>BRIGHTON &amp; HOVE</c:v>
                </c:pt>
                <c:pt idx="15">
                  <c:v>GUILDFORD AND WAVERLEY</c:v>
                </c:pt>
                <c:pt idx="16">
                  <c:v>SWALE</c:v>
                </c:pt>
                <c:pt idx="17">
                  <c:v>DORSET</c:v>
                </c:pt>
                <c:pt idx="18">
                  <c:v>CANTERBURY AND COASTAL</c:v>
                </c:pt>
                <c:pt idx="19">
                  <c:v>NORTH &amp; WEST READING</c:v>
                </c:pt>
                <c:pt idx="20">
                  <c:v>SOUTH KENT COAST</c:v>
                </c:pt>
                <c:pt idx="21">
                  <c:v>SOUTH EASTERN HAMPSHIRE</c:v>
                </c:pt>
                <c:pt idx="22">
                  <c:v>SURREY DOWNS</c:v>
                </c:pt>
                <c:pt idx="23">
                  <c:v>SOUTHAMPTON</c:v>
                </c:pt>
                <c:pt idx="24">
                  <c:v>THANET</c:v>
                </c:pt>
                <c:pt idx="25">
                  <c:v>HORSHAM AND MID SUSSEX</c:v>
                </c:pt>
                <c:pt idx="26">
                  <c:v>NORTH, EAST, WEST DEVON</c:v>
                </c:pt>
                <c:pt idx="27">
                  <c:v>WEST KENT</c:v>
                </c:pt>
                <c:pt idx="28">
                  <c:v>FAREHAM AND GOSPORT</c:v>
                </c:pt>
                <c:pt idx="29">
                  <c:v>KERNOW</c:v>
                </c:pt>
                <c:pt idx="30">
                  <c:v>NORTH EAST HAMPSHIRE AND FARNHAM</c:v>
                </c:pt>
                <c:pt idx="31">
                  <c:v>PORTSMOUTH</c:v>
                </c:pt>
                <c:pt idx="32">
                  <c:v>SWINDON</c:v>
                </c:pt>
                <c:pt idx="33">
                  <c:v>GLOUCESTERSHIRE</c:v>
                </c:pt>
                <c:pt idx="34">
                  <c:v>DARTFORD, GRAVESHAM AND SWANLEY</c:v>
                </c:pt>
                <c:pt idx="35">
                  <c:v>COASTAL WEST SUSSEX</c:v>
                </c:pt>
                <c:pt idx="36">
                  <c:v>SURREY HEATH</c:v>
                </c:pt>
                <c:pt idx="37">
                  <c:v>HASTINGS &amp; ROTHER</c:v>
                </c:pt>
                <c:pt idx="38">
                  <c:v>EAST SURREY</c:v>
                </c:pt>
                <c:pt idx="39">
                  <c:v>NORTH HAMPSHIRE</c:v>
                </c:pt>
                <c:pt idx="40">
                  <c:v>ISLE OF WIGHT</c:v>
                </c:pt>
                <c:pt idx="41">
                  <c:v>SOUTH DEVON AND TORBAY</c:v>
                </c:pt>
                <c:pt idx="42">
                  <c:v>HIGH WEALD LEWES HAVENS</c:v>
                </c:pt>
                <c:pt idx="43">
                  <c:v>CRAWLEY</c:v>
                </c:pt>
                <c:pt idx="44">
                  <c:v>WOKINGHAM</c:v>
                </c:pt>
                <c:pt idx="45">
                  <c:v>SOUTH READING</c:v>
                </c:pt>
                <c:pt idx="46">
                  <c:v>NEWBURY AND DISTRICT</c:v>
                </c:pt>
                <c:pt idx="47">
                  <c:v>EASTBOURNE, HAILSHAM AND SEAFORD</c:v>
                </c:pt>
                <c:pt idx="48">
                  <c:v>MEDWAY</c:v>
                </c:pt>
                <c:pt idx="49">
                  <c:v>WEST HAMPSHIRE</c:v>
                </c:pt>
              </c:strCache>
            </c:strRef>
          </c:cat>
          <c:val>
            <c:numRef>
              <c:f>'South data'!$G$3:$G$52</c:f>
              <c:numCache>
                <c:formatCode>"£"#,##0.00_);[Red]\("£"#,##0.00\)</c:formatCode>
                <c:ptCount val="50"/>
                <c:pt idx="0">
                  <c:v>29.83</c:v>
                </c:pt>
                <c:pt idx="1">
                  <c:v>37.97</c:v>
                </c:pt>
                <c:pt idx="2">
                  <c:v>45.78</c:v>
                </c:pt>
                <c:pt idx="3">
                  <c:v>44.32</c:v>
                </c:pt>
                <c:pt idx="4">
                  <c:v>66.47</c:v>
                </c:pt>
                <c:pt idx="5">
                  <c:v>47.79</c:v>
                </c:pt>
                <c:pt idx="6">
                  <c:v>35.04</c:v>
                </c:pt>
                <c:pt idx="7">
                  <c:v>45.17</c:v>
                </c:pt>
                <c:pt idx="8">
                  <c:v>81.099999999999994</c:v>
                </c:pt>
                <c:pt idx="9">
                  <c:v>71.7</c:v>
                </c:pt>
                <c:pt idx="10">
                  <c:v>65.75</c:v>
                </c:pt>
                <c:pt idx="11">
                  <c:v>50.65</c:v>
                </c:pt>
                <c:pt idx="12">
                  <c:v>52.56</c:v>
                </c:pt>
                <c:pt idx="13">
                  <c:v>58.36</c:v>
                </c:pt>
                <c:pt idx="14">
                  <c:v>57.88</c:v>
                </c:pt>
                <c:pt idx="15">
                  <c:v>74.209999999999994</c:v>
                </c:pt>
                <c:pt idx="16">
                  <c:v>109.03</c:v>
                </c:pt>
                <c:pt idx="17">
                  <c:v>64.180000000000007</c:v>
                </c:pt>
                <c:pt idx="18">
                  <c:v>90.34</c:v>
                </c:pt>
                <c:pt idx="19">
                  <c:v>60.31</c:v>
                </c:pt>
                <c:pt idx="20">
                  <c:v>89.63</c:v>
                </c:pt>
                <c:pt idx="21">
                  <c:v>114.92</c:v>
                </c:pt>
                <c:pt idx="22">
                  <c:v>75.84</c:v>
                </c:pt>
                <c:pt idx="23">
                  <c:v>125.49</c:v>
                </c:pt>
                <c:pt idx="24">
                  <c:v>94.92</c:v>
                </c:pt>
                <c:pt idx="25">
                  <c:v>79.23</c:v>
                </c:pt>
                <c:pt idx="26">
                  <c:v>103.5</c:v>
                </c:pt>
                <c:pt idx="27">
                  <c:v>74.44</c:v>
                </c:pt>
                <c:pt idx="28">
                  <c:v>96.92</c:v>
                </c:pt>
                <c:pt idx="29">
                  <c:v>118.06</c:v>
                </c:pt>
                <c:pt idx="30">
                  <c:v>82.21</c:v>
                </c:pt>
                <c:pt idx="31">
                  <c:v>113.01</c:v>
                </c:pt>
                <c:pt idx="32">
                  <c:v>95.99</c:v>
                </c:pt>
                <c:pt idx="33">
                  <c:v>89.59</c:v>
                </c:pt>
                <c:pt idx="34">
                  <c:v>86.77</c:v>
                </c:pt>
                <c:pt idx="35">
                  <c:v>92.84</c:v>
                </c:pt>
                <c:pt idx="36">
                  <c:v>88.92</c:v>
                </c:pt>
                <c:pt idx="37">
                  <c:v>93.07</c:v>
                </c:pt>
                <c:pt idx="38">
                  <c:v>137.35</c:v>
                </c:pt>
                <c:pt idx="39">
                  <c:v>125.2</c:v>
                </c:pt>
                <c:pt idx="40">
                  <c:v>67.81</c:v>
                </c:pt>
                <c:pt idx="41">
                  <c:v>120.3</c:v>
                </c:pt>
                <c:pt idx="42">
                  <c:v>113.19</c:v>
                </c:pt>
                <c:pt idx="43">
                  <c:v>124.11</c:v>
                </c:pt>
                <c:pt idx="44">
                  <c:v>77.95</c:v>
                </c:pt>
                <c:pt idx="45">
                  <c:v>89.92</c:v>
                </c:pt>
                <c:pt idx="46">
                  <c:v>103.92</c:v>
                </c:pt>
                <c:pt idx="47">
                  <c:v>103.26</c:v>
                </c:pt>
                <c:pt idx="48">
                  <c:v>110.64</c:v>
                </c:pt>
                <c:pt idx="49">
                  <c:v>155.84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615424"/>
        <c:axId val="109535808"/>
      </c:barChart>
      <c:barChart>
        <c:barDir val="col"/>
        <c:grouping val="clustered"/>
        <c:varyColors val="0"/>
        <c:ser>
          <c:idx val="3"/>
          <c:order val="2"/>
          <c:spPr>
            <a:noFill/>
            <a:ln w="381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'South data'!$K$3:$K$52</c:f>
              <c:numCache>
                <c:formatCode>"£"#,##0.00_);[Red]\("£"#,##0.00\)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6663552"/>
        <c:axId val="109536384"/>
      </c:barChart>
      <c:catAx>
        <c:axId val="96615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535808"/>
        <c:crosses val="autoZero"/>
        <c:auto val="1"/>
        <c:lblAlgn val="ctr"/>
        <c:lblOffset val="100"/>
        <c:tickMarkSkip val="1"/>
        <c:noMultiLvlLbl val="0"/>
      </c:catAx>
      <c:valAx>
        <c:axId val="109535808"/>
        <c:scaling>
          <c:orientation val="minMax"/>
          <c:max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(£) per 1000 Patients</a:t>
                </a:r>
              </a:p>
            </c:rich>
          </c:tx>
          <c:layout>
            <c:manualLayout>
              <c:xMode val="edge"/>
              <c:yMode val="edge"/>
              <c:x val="4.2517020397830983E-3"/>
              <c:y val="0.29782082958105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615424"/>
        <c:crosses val="autoZero"/>
        <c:crossBetween val="between"/>
        <c:majorUnit val="100"/>
      </c:valAx>
      <c:catAx>
        <c:axId val="96663552"/>
        <c:scaling>
          <c:orientation val="minMax"/>
        </c:scaling>
        <c:delete val="1"/>
        <c:axPos val="b"/>
        <c:majorTickMark val="out"/>
        <c:minorTickMark val="none"/>
        <c:tickLblPos val="nextTo"/>
        <c:crossAx val="109536384"/>
        <c:crosses val="autoZero"/>
        <c:auto val="1"/>
        <c:lblAlgn val="ctr"/>
        <c:lblOffset val="100"/>
        <c:noMultiLvlLbl val="0"/>
      </c:catAx>
      <c:valAx>
        <c:axId val="109536384"/>
        <c:scaling>
          <c:orientation val="minMax"/>
          <c:max val="1200"/>
        </c:scaling>
        <c:delete val="1"/>
        <c:axPos val="r"/>
        <c:numFmt formatCode="&quot;£&quot;#,##0.00_);[Red]\(&quot;£&quot;#,##0.00\)" sourceLinked="1"/>
        <c:majorTickMark val="out"/>
        <c:minorTickMark val="none"/>
        <c:tickLblPos val="nextTo"/>
        <c:crossAx val="96663552"/>
        <c:crosses val="max"/>
        <c:crossBetween val="between"/>
        <c:majorUnit val="200"/>
        <c:minorUnit val="4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7.5572698082790407E-2"/>
          <c:y val="0.14065039524018441"/>
          <c:w val="0.36308272379658124"/>
          <c:h val="3.96400889771476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1181102362204722" l="0.39370078740157483" r="0.39370078740157483" t="0.39370078740157483" header="0.39370078740157483" footer="0.31496062992125984"/>
    <c:pageSetup paperSize="9" orientation="landscape" horizontalDpi="-1" verticalDpi="-1"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8375" cy="66198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0.00425</cdr:x>
      <cdr:y>0.96188</cdr:y>
    </cdr:from>
    <cdr:to>
      <cdr:x>0.17092</cdr:x>
      <cdr:y>0.99199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49" y="6248399"/>
          <a:ext cx="1876463" cy="195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0.85984</cdr:x>
      <cdr:y>0.01075</cdr:y>
    </cdr:from>
    <cdr:to>
      <cdr:x>0.99492</cdr:x>
      <cdr:y>0.08651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9680575" y="69850"/>
          <a:ext cx="1520825" cy="492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0.96987</cdr:y>
    </cdr:from>
    <cdr:to>
      <cdr:x>0.1942</cdr:x>
      <cdr:y>1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38899"/>
          <a:ext cx="1914525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0.10725</cdr:x>
      <cdr:y>0.17791</cdr:y>
    </cdr:from>
    <cdr:to>
      <cdr:x>0.33913</cdr:x>
      <cdr:y>0.22382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7324" y="1181104"/>
          <a:ext cx="2285951" cy="304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0.82319</cdr:x>
      <cdr:y>0.00622</cdr:y>
    </cdr:from>
    <cdr:to>
      <cdr:x>0.99259</cdr:x>
      <cdr:y>0.08321</cdr:y>
    </cdr:to>
    <cdr:pic>
      <cdr:nvPicPr>
        <cdr:cNvPr id="5" name="Picture 4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8115300" y="41275"/>
          <a:ext cx="1670050" cy="51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  <cdr:relSizeAnchor xmlns:cdr="http://schemas.openxmlformats.org/drawingml/2006/chartDrawing">
    <cdr:from>
      <cdr:x>0.12657</cdr:x>
      <cdr:y>0.16786</cdr:y>
    </cdr:from>
    <cdr:to>
      <cdr:x>0.38164</cdr:x>
      <cdr:y>0.21951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247775" y="1114425"/>
          <a:ext cx="25146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t>NHS</a:t>
          </a:r>
          <a:r>
            <a:rPr lang="en-GB" sz="800" b="1" baseline="0">
              <a:solidFill>
                <a:srgbClr val="0000FF"/>
              </a:solidFill>
              <a:latin typeface="Arial" pitchFamily="34" charset="0"/>
              <a:cs typeface="Arial" pitchFamily="34" charset="0"/>
            </a:rPr>
            <a:t> England Areas Median:  314.34</a:t>
          </a:r>
          <a:r>
            <a:rPr lang="en-GB" sz="800" b="0" baseline="0">
              <a:solidFill>
                <a:srgbClr val="0000FF"/>
              </a:solidFill>
              <a:latin typeface="Arial" pitchFamily="34" charset="0"/>
              <a:cs typeface="Arial" pitchFamily="34" charset="0"/>
            </a:rPr>
            <a:t> </a:t>
          </a:r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47625</xdr:rowOff>
    </xdr:from>
    <xdr:to>
      <xdr:col>22</xdr:col>
      <xdr:colOff>76200</xdr:colOff>
      <xdr:row>42</xdr:row>
      <xdr:rowOff>438150</xdr:rowOff>
    </xdr:to>
    <xdr:graphicFrame macro="">
      <xdr:nvGraphicFramePr>
        <xdr:cNvPr id="72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57150</xdr:colOff>
      <xdr:row>10</xdr:row>
      <xdr:rowOff>95250</xdr:rowOff>
    </xdr:from>
    <xdr:to>
      <xdr:col>6</xdr:col>
      <xdr:colOff>228600</xdr:colOff>
      <xdr:row>12</xdr:row>
      <xdr:rowOff>38100</xdr:rowOff>
    </xdr:to>
    <xdr:sp macro="" textlink="">
      <xdr:nvSpPr>
        <xdr:cNvPr id="2" name="TextBox 1"/>
        <xdr:cNvSpPr txBox="1"/>
      </xdr:nvSpPr>
      <xdr:spPr>
        <a:xfrm>
          <a:off x="1323975" y="1524000"/>
          <a:ext cx="17716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10</xdr:row>
      <xdr:rowOff>76200</xdr:rowOff>
    </xdr:from>
    <xdr:to>
      <xdr:col>8</xdr:col>
      <xdr:colOff>38100</xdr:colOff>
      <xdr:row>12</xdr:row>
      <xdr:rowOff>85725</xdr:rowOff>
    </xdr:to>
    <xdr:sp macro="" textlink="">
      <xdr:nvSpPr>
        <xdr:cNvPr id="3" name="TextBox 2"/>
        <xdr:cNvSpPr txBox="1"/>
      </xdr:nvSpPr>
      <xdr:spPr>
        <a:xfrm>
          <a:off x="1266825" y="1504950"/>
          <a:ext cx="2705100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 b="1">
              <a:solidFill>
                <a:srgbClr val="0000FF"/>
              </a:solidFill>
              <a:latin typeface="Arial" pitchFamily="34" charset="0"/>
              <a:cs typeface="Arial" pitchFamily="34" charset="0"/>
            </a:rPr>
            <a:t>National</a:t>
          </a:r>
          <a:r>
            <a:rPr lang="en-GB" sz="800" b="1" baseline="0">
              <a:solidFill>
                <a:srgbClr val="0000FF"/>
              </a:solidFill>
              <a:latin typeface="Arial" pitchFamily="34" charset="0"/>
              <a:cs typeface="Arial" pitchFamily="34" charset="0"/>
            </a:rPr>
            <a:t> CCG Median:  294.08 </a:t>
          </a:r>
          <a:r>
            <a:rPr lang="en-GB" sz="1100"/>
            <a:t>	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0.00425</cdr:x>
      <cdr:y>0.94943</cdr:y>
    </cdr:from>
    <cdr:to>
      <cdr:x>0.17092</cdr:x>
      <cdr:y>0.99199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06" y="5543550"/>
          <a:ext cx="1866919" cy="2484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0.84674</cdr:x>
      <cdr:y>0.00813</cdr:y>
    </cdr:from>
    <cdr:to>
      <cdr:x>0.9904</cdr:x>
      <cdr:y>0.08689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9524999" y="50800"/>
          <a:ext cx="1616075" cy="492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22</xdr:col>
      <xdr:colOff>104775</xdr:colOff>
      <xdr:row>42</xdr:row>
      <xdr:rowOff>542925</xdr:rowOff>
    </xdr:to>
    <xdr:graphicFrame macro="">
      <xdr:nvGraphicFramePr>
        <xdr:cNvPr id="1464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295275</xdr:colOff>
      <xdr:row>10</xdr:row>
      <xdr:rowOff>95250</xdr:rowOff>
    </xdr:from>
    <xdr:to>
      <xdr:col>8</xdr:col>
      <xdr:colOff>485775</xdr:colOff>
      <xdr:row>13</xdr:row>
      <xdr:rowOff>28575</xdr:rowOff>
    </xdr:to>
    <xdr:sp macro="" textlink="">
      <xdr:nvSpPr>
        <xdr:cNvPr id="2" name="TextBox 1"/>
        <xdr:cNvSpPr txBox="1"/>
      </xdr:nvSpPr>
      <xdr:spPr>
        <a:xfrm>
          <a:off x="1562100" y="1524000"/>
          <a:ext cx="28575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GB" sz="8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National CCG Median: 294.08 </a:t>
          </a:r>
          <a:endParaRPr lang="en-GB" sz="1100" b="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0.00425</cdr:x>
      <cdr:y>0.95744</cdr:y>
    </cdr:from>
    <cdr:to>
      <cdr:x>0.17092</cdr:x>
      <cdr:y>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1" y="6119262"/>
          <a:ext cx="1882813" cy="2720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0.08853</cdr:x>
      <cdr:y>0.22503</cdr:y>
    </cdr:from>
    <cdr:to>
      <cdr:x>0.28836</cdr:x>
      <cdr:y>0.25931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0128" y="1438251"/>
          <a:ext cx="2257410" cy="219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0.86088</cdr:x>
      <cdr:y>0.00795</cdr:y>
    </cdr:from>
    <cdr:to>
      <cdr:x>0.9955</cdr:x>
      <cdr:y>0.08495</cdr:y>
    </cdr:to>
    <cdr:pic>
      <cdr:nvPicPr>
        <cdr:cNvPr id="5" name="Picture 4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9725024" y="50800"/>
          <a:ext cx="1520825" cy="492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22</xdr:col>
      <xdr:colOff>95250</xdr:colOff>
      <xdr:row>42</xdr:row>
      <xdr:rowOff>561975</xdr:rowOff>
    </xdr:to>
    <xdr:graphicFrame macro="">
      <xdr:nvGraphicFramePr>
        <xdr:cNvPr id="1198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10</xdr:row>
      <xdr:rowOff>104775</xdr:rowOff>
    </xdr:from>
    <xdr:to>
      <xdr:col>7</xdr:col>
      <xdr:colOff>390525</xdr:colOff>
      <xdr:row>12</xdr:row>
      <xdr:rowOff>133350</xdr:rowOff>
    </xdr:to>
    <xdr:sp macro="" textlink="">
      <xdr:nvSpPr>
        <xdr:cNvPr id="2" name="TextBox 1"/>
        <xdr:cNvSpPr txBox="1"/>
      </xdr:nvSpPr>
      <xdr:spPr>
        <a:xfrm>
          <a:off x="1400175" y="1533525"/>
          <a:ext cx="239077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GB" sz="8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National CCG Median:  294.08 </a:t>
          </a:r>
          <a:endParaRPr lang="en-GB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0.0051</cdr:x>
      <cdr:y>0.96037</cdr:y>
    </cdr:from>
    <cdr:to>
      <cdr:x>0.17177</cdr:x>
      <cdr:y>0.99961</cdr:y>
    </cdr:to>
    <cdr:sp macro="" textlink="">
      <cdr:nvSpPr>
        <cdr:cNvPr id="81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33" y="6000749"/>
          <a:ext cx="1874875" cy="245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0.08249</cdr:x>
      <cdr:y>0.22289</cdr:y>
    </cdr:from>
    <cdr:to>
      <cdr:x>0.26263</cdr:x>
      <cdr:y>0.26003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33432" y="1428774"/>
          <a:ext cx="2038410" cy="238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0.85887</cdr:x>
      <cdr:y>0.00792</cdr:y>
    </cdr:from>
    <cdr:to>
      <cdr:x>0.99327</cdr:x>
      <cdr:y>0.0847</cdr:y>
    </cdr:to>
    <cdr:pic>
      <cdr:nvPicPr>
        <cdr:cNvPr id="5" name="Picture 4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9718675" y="50800"/>
          <a:ext cx="1520825" cy="492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123825</xdr:rowOff>
    </xdr:from>
    <xdr:to>
      <xdr:col>22</xdr:col>
      <xdr:colOff>95250</xdr:colOff>
      <xdr:row>42</xdr:row>
      <xdr:rowOff>619125</xdr:rowOff>
    </xdr:to>
    <xdr:graphicFrame macro="">
      <xdr:nvGraphicFramePr>
        <xdr:cNvPr id="1669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485775</xdr:colOff>
      <xdr:row>10</xdr:row>
      <xdr:rowOff>133350</xdr:rowOff>
    </xdr:from>
    <xdr:to>
      <xdr:col>6</xdr:col>
      <xdr:colOff>133350</xdr:colOff>
      <xdr:row>12</xdr:row>
      <xdr:rowOff>114300</xdr:rowOff>
    </xdr:to>
    <xdr:sp macro="" textlink="">
      <xdr:nvSpPr>
        <xdr:cNvPr id="2" name="TextBox 1"/>
        <xdr:cNvSpPr txBox="1"/>
      </xdr:nvSpPr>
      <xdr:spPr>
        <a:xfrm>
          <a:off x="1219200" y="1562100"/>
          <a:ext cx="17811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800" b="1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295275</xdr:colOff>
      <xdr:row>10</xdr:row>
      <xdr:rowOff>38100</xdr:rowOff>
    </xdr:from>
    <xdr:to>
      <xdr:col>8</xdr:col>
      <xdr:colOff>523875</xdr:colOff>
      <xdr:row>13</xdr:row>
      <xdr:rowOff>0</xdr:rowOff>
    </xdr:to>
    <xdr:sp macro="" textlink="">
      <xdr:nvSpPr>
        <xdr:cNvPr id="3" name="TextBox 2"/>
        <xdr:cNvSpPr txBox="1"/>
      </xdr:nvSpPr>
      <xdr:spPr>
        <a:xfrm>
          <a:off x="1562100" y="1466850"/>
          <a:ext cx="289560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0" lang="en-GB" sz="8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National CCG Median:  294.08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workbookViewId="0">
      <pane ySplit="1" topLeftCell="A2" activePane="bottomLeft" state="frozen"/>
      <selection pane="bottomLeft" activeCell="E2" sqref="E2"/>
    </sheetView>
  </sheetViews>
  <sheetFormatPr defaultRowHeight="11.25" x14ac:dyDescent="0.2"/>
  <cols>
    <col min="1" max="1" width="31.33203125" bestFit="1" customWidth="1"/>
    <col min="2" max="2" width="4.6640625" style="9" customWidth="1"/>
    <col min="3" max="3" width="35.5" bestFit="1" customWidth="1"/>
    <col min="4" max="4" width="4.5" style="9" customWidth="1"/>
    <col min="5" max="5" width="38.83203125" bestFit="1" customWidth="1"/>
    <col min="6" max="6" width="4.1640625" style="9" customWidth="1"/>
    <col min="7" max="7" width="37" bestFit="1" customWidth="1"/>
  </cols>
  <sheetData>
    <row r="1" spans="1:7" x14ac:dyDescent="0.2">
      <c r="A1" s="12" t="s">
        <v>7</v>
      </c>
      <c r="B1" s="16"/>
      <c r="C1" s="12" t="s">
        <v>214</v>
      </c>
      <c r="D1" s="16"/>
      <c r="E1" s="12" t="s">
        <v>215</v>
      </c>
      <c r="F1" s="16"/>
      <c r="G1" s="12" t="s">
        <v>216</v>
      </c>
    </row>
    <row r="2" spans="1:7" x14ac:dyDescent="0.2">
      <c r="A2" s="15" t="s">
        <v>8</v>
      </c>
      <c r="B2" s="16"/>
      <c r="C2" s="12" t="s">
        <v>8</v>
      </c>
      <c r="D2" s="16"/>
      <c r="E2" s="12" t="s">
        <v>8</v>
      </c>
      <c r="F2" s="16"/>
      <c r="G2" s="12" t="s">
        <v>8</v>
      </c>
    </row>
    <row r="3" spans="1:7" x14ac:dyDescent="0.2">
      <c r="A3" s="8" t="s">
        <v>34</v>
      </c>
      <c r="B3" s="16"/>
      <c r="C3" t="s">
        <v>41</v>
      </c>
      <c r="D3" s="16"/>
      <c r="E3" t="s">
        <v>102</v>
      </c>
      <c r="F3" s="16"/>
      <c r="G3" t="s">
        <v>162</v>
      </c>
    </row>
    <row r="4" spans="1:7" x14ac:dyDescent="0.2">
      <c r="A4" s="8" t="s">
        <v>27</v>
      </c>
      <c r="B4" s="16"/>
      <c r="C4" t="s">
        <v>42</v>
      </c>
      <c r="D4" s="16"/>
      <c r="E4" t="s">
        <v>103</v>
      </c>
      <c r="F4" s="16"/>
      <c r="G4" t="s">
        <v>163</v>
      </c>
    </row>
    <row r="5" spans="1:7" x14ac:dyDescent="0.2">
      <c r="A5" s="8" t="s">
        <v>24</v>
      </c>
      <c r="B5" s="16"/>
      <c r="C5" t="s">
        <v>43</v>
      </c>
      <c r="D5" s="16"/>
      <c r="E5" t="s">
        <v>104</v>
      </c>
      <c r="F5" s="16"/>
      <c r="G5" t="s">
        <v>164</v>
      </c>
    </row>
    <row r="6" spans="1:7" x14ac:dyDescent="0.2">
      <c r="A6" s="8" t="s">
        <v>10</v>
      </c>
      <c r="B6" s="16"/>
      <c r="C6" t="s">
        <v>44</v>
      </c>
      <c r="D6" s="16"/>
      <c r="E6" t="s">
        <v>105</v>
      </c>
      <c r="F6" s="16"/>
      <c r="G6" t="s">
        <v>165</v>
      </c>
    </row>
    <row r="7" spans="1:7" x14ac:dyDescent="0.2">
      <c r="A7" s="8" t="s">
        <v>39</v>
      </c>
      <c r="B7" s="16"/>
      <c r="C7" t="s">
        <v>45</v>
      </c>
      <c r="D7" s="16"/>
      <c r="E7" t="s">
        <v>106</v>
      </c>
      <c r="F7" s="16"/>
      <c r="G7" t="s">
        <v>166</v>
      </c>
    </row>
    <row r="8" spans="1:7" x14ac:dyDescent="0.2">
      <c r="A8" s="8" t="s">
        <v>26</v>
      </c>
      <c r="B8" s="16"/>
      <c r="C8" t="s">
        <v>46</v>
      </c>
      <c r="D8" s="16"/>
      <c r="E8" t="s">
        <v>107</v>
      </c>
      <c r="F8" s="16"/>
      <c r="G8" t="s">
        <v>167</v>
      </c>
    </row>
    <row r="9" spans="1:7" x14ac:dyDescent="0.2">
      <c r="A9" s="8" t="s">
        <v>18</v>
      </c>
      <c r="B9" s="16"/>
      <c r="C9" t="s">
        <v>47</v>
      </c>
      <c r="D9" s="16"/>
      <c r="E9" t="s">
        <v>108</v>
      </c>
      <c r="F9" s="16"/>
      <c r="G9" t="s">
        <v>168</v>
      </c>
    </row>
    <row r="10" spans="1:7" x14ac:dyDescent="0.2">
      <c r="A10" s="8" t="s">
        <v>13</v>
      </c>
      <c r="B10" s="16"/>
      <c r="C10" t="s">
        <v>48</v>
      </c>
      <c r="D10" s="16"/>
      <c r="E10" t="s">
        <v>109</v>
      </c>
      <c r="F10" s="16"/>
      <c r="G10" t="s">
        <v>169</v>
      </c>
    </row>
    <row r="11" spans="1:7" x14ac:dyDescent="0.2">
      <c r="A11" s="8" t="s">
        <v>16</v>
      </c>
      <c r="B11" s="16"/>
      <c r="C11" t="s">
        <v>49</v>
      </c>
      <c r="D11" s="16"/>
      <c r="E11" t="s">
        <v>110</v>
      </c>
      <c r="F11" s="16"/>
      <c r="G11" t="s">
        <v>170</v>
      </c>
    </row>
    <row r="12" spans="1:7" x14ac:dyDescent="0.2">
      <c r="A12" s="8" t="s">
        <v>9</v>
      </c>
      <c r="B12" s="16"/>
      <c r="C12" t="s">
        <v>50</v>
      </c>
      <c r="D12" s="16"/>
      <c r="E12" t="s">
        <v>111</v>
      </c>
      <c r="F12" s="16"/>
      <c r="G12" t="s">
        <v>171</v>
      </c>
    </row>
    <row r="13" spans="1:7" x14ac:dyDescent="0.2">
      <c r="A13" s="8" t="s">
        <v>28</v>
      </c>
      <c r="B13" s="16"/>
      <c r="C13" t="s">
        <v>51</v>
      </c>
      <c r="D13" s="16"/>
      <c r="E13" t="s">
        <v>112</v>
      </c>
      <c r="F13" s="16"/>
      <c r="G13" t="s">
        <v>172</v>
      </c>
    </row>
    <row r="14" spans="1:7" x14ac:dyDescent="0.2">
      <c r="A14" s="8" t="s">
        <v>37</v>
      </c>
      <c r="B14" s="16"/>
      <c r="C14" t="s">
        <v>52</v>
      </c>
      <c r="D14" s="16"/>
      <c r="E14" t="s">
        <v>113</v>
      </c>
      <c r="F14" s="16"/>
      <c r="G14" t="s">
        <v>173</v>
      </c>
    </row>
    <row r="15" spans="1:7" x14ac:dyDescent="0.2">
      <c r="A15" s="8" t="s">
        <v>30</v>
      </c>
      <c r="B15" s="16"/>
      <c r="C15" t="s">
        <v>53</v>
      </c>
      <c r="D15" s="16"/>
      <c r="E15" t="s">
        <v>114</v>
      </c>
      <c r="F15" s="16"/>
      <c r="G15" t="s">
        <v>174</v>
      </c>
    </row>
    <row r="16" spans="1:7" x14ac:dyDescent="0.2">
      <c r="A16" s="8" t="s">
        <v>21</v>
      </c>
      <c r="B16" s="16"/>
      <c r="C16" t="s">
        <v>54</v>
      </c>
      <c r="D16" s="16"/>
      <c r="E16" t="s">
        <v>115</v>
      </c>
      <c r="F16" s="16"/>
      <c r="G16" t="s">
        <v>175</v>
      </c>
    </row>
    <row r="17" spans="1:7" x14ac:dyDescent="0.2">
      <c r="A17" s="8" t="s">
        <v>11</v>
      </c>
      <c r="B17" s="16"/>
      <c r="C17" t="s">
        <v>55</v>
      </c>
      <c r="D17" s="16"/>
      <c r="E17" t="s">
        <v>116</v>
      </c>
      <c r="F17" s="16"/>
      <c r="G17" t="s">
        <v>176</v>
      </c>
    </row>
    <row r="18" spans="1:7" x14ac:dyDescent="0.2">
      <c r="A18" s="8" t="s">
        <v>12</v>
      </c>
      <c r="B18" s="16"/>
      <c r="C18" t="s">
        <v>56</v>
      </c>
      <c r="D18" s="16"/>
      <c r="E18" t="s">
        <v>117</v>
      </c>
      <c r="F18" s="16"/>
      <c r="G18" t="s">
        <v>177</v>
      </c>
    </row>
    <row r="19" spans="1:7" x14ac:dyDescent="0.2">
      <c r="A19" s="8" t="s">
        <v>15</v>
      </c>
      <c r="B19" s="16"/>
      <c r="C19" t="s">
        <v>57</v>
      </c>
      <c r="D19" s="16"/>
      <c r="E19" t="s">
        <v>118</v>
      </c>
      <c r="F19" s="16"/>
      <c r="G19" t="s">
        <v>178</v>
      </c>
    </row>
    <row r="20" spans="1:7" x14ac:dyDescent="0.2">
      <c r="A20" s="8" t="s">
        <v>22</v>
      </c>
      <c r="B20" s="16"/>
      <c r="C20" t="s">
        <v>58</v>
      </c>
      <c r="D20" s="16"/>
      <c r="E20" t="s">
        <v>119</v>
      </c>
      <c r="F20" s="16"/>
      <c r="G20" t="s">
        <v>179</v>
      </c>
    </row>
    <row r="21" spans="1:7" x14ac:dyDescent="0.2">
      <c r="A21" s="8" t="s">
        <v>20</v>
      </c>
      <c r="B21" s="16"/>
      <c r="C21" t="s">
        <v>59</v>
      </c>
      <c r="D21" s="16"/>
      <c r="E21" t="s">
        <v>120</v>
      </c>
      <c r="F21" s="16"/>
      <c r="G21" t="s">
        <v>180</v>
      </c>
    </row>
    <row r="22" spans="1:7" x14ac:dyDescent="0.2">
      <c r="A22" s="8" t="s">
        <v>23</v>
      </c>
      <c r="B22" s="16"/>
      <c r="C22" t="s">
        <v>60</v>
      </c>
      <c r="D22" s="16"/>
      <c r="E22" t="s">
        <v>121</v>
      </c>
      <c r="F22" s="16"/>
      <c r="G22" t="s">
        <v>181</v>
      </c>
    </row>
    <row r="23" spans="1:7" x14ac:dyDescent="0.2">
      <c r="A23" s="8" t="s">
        <v>32</v>
      </c>
      <c r="B23" s="16"/>
      <c r="C23" t="s">
        <v>61</v>
      </c>
      <c r="D23" s="16"/>
      <c r="E23" t="s">
        <v>122</v>
      </c>
      <c r="F23" s="16"/>
      <c r="G23" t="s">
        <v>182</v>
      </c>
    </row>
    <row r="24" spans="1:7" x14ac:dyDescent="0.2">
      <c r="A24" s="8" t="s">
        <v>36</v>
      </c>
      <c r="B24" s="16"/>
      <c r="C24" t="s">
        <v>62</v>
      </c>
      <c r="D24" s="16"/>
      <c r="E24" t="s">
        <v>123</v>
      </c>
      <c r="F24" s="16"/>
      <c r="G24" t="s">
        <v>183</v>
      </c>
    </row>
    <row r="25" spans="1:7" x14ac:dyDescent="0.2">
      <c r="A25" s="8" t="s">
        <v>14</v>
      </c>
      <c r="B25" s="16"/>
      <c r="C25" t="s">
        <v>63</v>
      </c>
      <c r="D25" s="16"/>
      <c r="E25" t="s">
        <v>124</v>
      </c>
      <c r="F25" s="16"/>
      <c r="G25" t="s">
        <v>184</v>
      </c>
    </row>
    <row r="26" spans="1:7" x14ac:dyDescent="0.2">
      <c r="A26" s="8" t="s">
        <v>17</v>
      </c>
      <c r="B26" s="16"/>
      <c r="C26" t="s">
        <v>64</v>
      </c>
      <c r="D26" s="16"/>
      <c r="E26" t="s">
        <v>125</v>
      </c>
      <c r="F26" s="16"/>
      <c r="G26" t="s">
        <v>185</v>
      </c>
    </row>
    <row r="27" spans="1:7" x14ac:dyDescent="0.2">
      <c r="A27" s="8" t="s">
        <v>38</v>
      </c>
      <c r="B27" s="16"/>
      <c r="C27" t="s">
        <v>65</v>
      </c>
      <c r="D27" s="16"/>
      <c r="E27" t="s">
        <v>126</v>
      </c>
      <c r="F27" s="16"/>
      <c r="G27" t="s">
        <v>186</v>
      </c>
    </row>
    <row r="28" spans="1:7" x14ac:dyDescent="0.2">
      <c r="A28" s="8" t="s">
        <v>35</v>
      </c>
      <c r="B28" s="16"/>
      <c r="C28" t="s">
        <v>66</v>
      </c>
      <c r="D28" s="16"/>
      <c r="E28" t="s">
        <v>127</v>
      </c>
      <c r="F28" s="16"/>
      <c r="G28" t="s">
        <v>187</v>
      </c>
    </row>
    <row r="29" spans="1:7" x14ac:dyDescent="0.2">
      <c r="A29" s="8" t="s">
        <v>40</v>
      </c>
      <c r="B29" s="16"/>
      <c r="C29" t="s">
        <v>67</v>
      </c>
      <c r="D29" s="16"/>
      <c r="E29" t="s">
        <v>128</v>
      </c>
      <c r="F29" s="16"/>
      <c r="G29" t="s">
        <v>188</v>
      </c>
    </row>
    <row r="30" spans="1:7" x14ac:dyDescent="0.2">
      <c r="A30" s="8" t="s">
        <v>31</v>
      </c>
      <c r="B30" s="16"/>
      <c r="C30" t="s">
        <v>68</v>
      </c>
      <c r="D30" s="16"/>
      <c r="E30" t="s">
        <v>129</v>
      </c>
      <c r="F30" s="16"/>
      <c r="G30" t="s">
        <v>189</v>
      </c>
    </row>
    <row r="31" spans="1:7" x14ac:dyDescent="0.2">
      <c r="A31" s="22" t="s">
        <v>25</v>
      </c>
      <c r="B31" s="16"/>
      <c r="C31" t="s">
        <v>69</v>
      </c>
      <c r="D31" s="16"/>
      <c r="E31" t="s">
        <v>130</v>
      </c>
      <c r="F31" s="16"/>
      <c r="G31" t="s">
        <v>190</v>
      </c>
    </row>
    <row r="32" spans="1:7" x14ac:dyDescent="0.2">
      <c r="A32" s="8" t="s">
        <v>33</v>
      </c>
      <c r="B32" s="16"/>
      <c r="C32" t="s">
        <v>70</v>
      </c>
      <c r="D32" s="16"/>
      <c r="E32" t="s">
        <v>131</v>
      </c>
      <c r="F32" s="16"/>
      <c r="G32" t="s">
        <v>191</v>
      </c>
    </row>
    <row r="33" spans="1:7" x14ac:dyDescent="0.2">
      <c r="A33" s="8" t="s">
        <v>19</v>
      </c>
      <c r="B33" s="16"/>
      <c r="C33" t="s">
        <v>71</v>
      </c>
      <c r="D33" s="16"/>
      <c r="E33" t="s">
        <v>132</v>
      </c>
      <c r="F33" s="16"/>
      <c r="G33" t="s">
        <v>192</v>
      </c>
    </row>
    <row r="34" spans="1:7" x14ac:dyDescent="0.2">
      <c r="A34" s="8" t="s">
        <v>29</v>
      </c>
      <c r="B34" s="16"/>
      <c r="C34" t="s">
        <v>72</v>
      </c>
      <c r="D34" s="16"/>
      <c r="E34" s="25" t="s">
        <v>251</v>
      </c>
      <c r="F34" s="16"/>
      <c r="G34" t="s">
        <v>193</v>
      </c>
    </row>
    <row r="35" spans="1:7" x14ac:dyDescent="0.2">
      <c r="B35" s="16"/>
      <c r="C35" t="s">
        <v>73</v>
      </c>
      <c r="D35" s="16"/>
      <c r="E35" s="25" t="s">
        <v>249</v>
      </c>
      <c r="F35" s="16"/>
      <c r="G35" t="s">
        <v>194</v>
      </c>
    </row>
    <row r="36" spans="1:7" x14ac:dyDescent="0.2">
      <c r="B36" s="16"/>
      <c r="C36" t="s">
        <v>74</v>
      </c>
      <c r="D36" s="16"/>
      <c r="E36" t="s">
        <v>218</v>
      </c>
      <c r="F36" s="16"/>
      <c r="G36" t="s">
        <v>195</v>
      </c>
    </row>
    <row r="37" spans="1:7" x14ac:dyDescent="0.2">
      <c r="B37" s="16"/>
      <c r="C37" t="s">
        <v>75</v>
      </c>
      <c r="D37" s="16"/>
      <c r="E37" s="25" t="s">
        <v>250</v>
      </c>
      <c r="F37" s="16"/>
      <c r="G37" t="s">
        <v>196</v>
      </c>
    </row>
    <row r="38" spans="1:7" x14ac:dyDescent="0.2">
      <c r="B38" s="16"/>
      <c r="C38" t="s">
        <v>76</v>
      </c>
      <c r="D38" s="16"/>
      <c r="E38" t="s">
        <v>133</v>
      </c>
      <c r="F38" s="16"/>
      <c r="G38" t="s">
        <v>197</v>
      </c>
    </row>
    <row r="39" spans="1:7" x14ac:dyDescent="0.2">
      <c r="B39" s="16"/>
      <c r="C39" t="s">
        <v>77</v>
      </c>
      <c r="D39" s="16"/>
      <c r="E39" t="s">
        <v>134</v>
      </c>
      <c r="F39" s="16"/>
      <c r="G39" t="s">
        <v>198</v>
      </c>
    </row>
    <row r="40" spans="1:7" x14ac:dyDescent="0.2">
      <c r="B40" s="16"/>
      <c r="C40" t="s">
        <v>78</v>
      </c>
      <c r="D40" s="16"/>
      <c r="E40" t="s">
        <v>135</v>
      </c>
      <c r="F40" s="16"/>
      <c r="G40" t="s">
        <v>199</v>
      </c>
    </row>
    <row r="41" spans="1:7" x14ac:dyDescent="0.2">
      <c r="B41" s="16"/>
      <c r="C41" t="s">
        <v>79</v>
      </c>
      <c r="D41" s="16"/>
      <c r="E41" t="s">
        <v>136</v>
      </c>
      <c r="F41" s="16"/>
      <c r="G41" t="s">
        <v>200</v>
      </c>
    </row>
    <row r="42" spans="1:7" x14ac:dyDescent="0.2">
      <c r="B42" s="16"/>
      <c r="C42" t="s">
        <v>80</v>
      </c>
      <c r="D42" s="16"/>
      <c r="E42" t="s">
        <v>137</v>
      </c>
      <c r="F42" s="16"/>
      <c r="G42" t="s">
        <v>201</v>
      </c>
    </row>
    <row r="43" spans="1:7" x14ac:dyDescent="0.2">
      <c r="B43" s="16"/>
      <c r="C43" t="s">
        <v>81</v>
      </c>
      <c r="D43" s="16"/>
      <c r="E43" t="s">
        <v>138</v>
      </c>
      <c r="F43" s="16"/>
      <c r="G43" t="s">
        <v>202</v>
      </c>
    </row>
    <row r="44" spans="1:7" x14ac:dyDescent="0.2">
      <c r="B44" s="16"/>
      <c r="C44" t="s">
        <v>82</v>
      </c>
      <c r="D44" s="16"/>
      <c r="E44" t="s">
        <v>139</v>
      </c>
      <c r="F44" s="16"/>
      <c r="G44" t="s">
        <v>203</v>
      </c>
    </row>
    <row r="45" spans="1:7" x14ac:dyDescent="0.2">
      <c r="B45" s="16"/>
      <c r="C45" t="s">
        <v>83</v>
      </c>
      <c r="D45" s="16"/>
      <c r="E45" t="s">
        <v>140</v>
      </c>
      <c r="F45" s="16"/>
      <c r="G45" t="s">
        <v>204</v>
      </c>
    </row>
    <row r="46" spans="1:7" x14ac:dyDescent="0.2">
      <c r="B46" s="16"/>
      <c r="C46" t="s">
        <v>84</v>
      </c>
      <c r="D46" s="16"/>
      <c r="E46" t="s">
        <v>141</v>
      </c>
      <c r="F46" s="16"/>
      <c r="G46" t="s">
        <v>205</v>
      </c>
    </row>
    <row r="47" spans="1:7" x14ac:dyDescent="0.2">
      <c r="B47" s="16"/>
      <c r="C47" t="s">
        <v>85</v>
      </c>
      <c r="D47" s="16"/>
      <c r="E47" t="s">
        <v>142</v>
      </c>
      <c r="F47" s="16"/>
      <c r="G47" t="s">
        <v>206</v>
      </c>
    </row>
    <row r="48" spans="1:7" x14ac:dyDescent="0.2">
      <c r="B48" s="16"/>
      <c r="C48" t="s">
        <v>86</v>
      </c>
      <c r="D48" s="16"/>
      <c r="E48" t="s">
        <v>143</v>
      </c>
      <c r="F48" s="16"/>
      <c r="G48" t="s">
        <v>207</v>
      </c>
    </row>
    <row r="49" spans="2:7" x14ac:dyDescent="0.2">
      <c r="B49" s="16"/>
      <c r="C49" t="s">
        <v>87</v>
      </c>
      <c r="D49" s="16"/>
      <c r="E49" t="s">
        <v>144</v>
      </c>
      <c r="F49" s="16"/>
      <c r="G49" t="s">
        <v>208</v>
      </c>
    </row>
    <row r="50" spans="2:7" x14ac:dyDescent="0.2">
      <c r="B50" s="16"/>
      <c r="C50" t="s">
        <v>88</v>
      </c>
      <c r="D50" s="16"/>
      <c r="E50" t="s">
        <v>145</v>
      </c>
      <c r="F50" s="16"/>
      <c r="G50" t="s">
        <v>209</v>
      </c>
    </row>
    <row r="51" spans="2:7" x14ac:dyDescent="0.2">
      <c r="B51" s="16"/>
      <c r="C51" t="s">
        <v>89</v>
      </c>
      <c r="D51" s="16"/>
      <c r="E51" t="s">
        <v>146</v>
      </c>
      <c r="F51" s="16"/>
      <c r="G51" t="s">
        <v>210</v>
      </c>
    </row>
    <row r="52" spans="2:7" x14ac:dyDescent="0.2">
      <c r="B52" s="16"/>
      <c r="C52" t="s">
        <v>90</v>
      </c>
      <c r="D52" s="16"/>
      <c r="E52" t="s">
        <v>147</v>
      </c>
      <c r="F52" s="16"/>
      <c r="G52" t="s">
        <v>211</v>
      </c>
    </row>
    <row r="53" spans="2:7" x14ac:dyDescent="0.2">
      <c r="B53" s="16"/>
      <c r="C53" t="s">
        <v>91</v>
      </c>
      <c r="D53" s="16"/>
      <c r="E53" t="s">
        <v>148</v>
      </c>
      <c r="F53" s="16"/>
    </row>
    <row r="54" spans="2:7" x14ac:dyDescent="0.2">
      <c r="B54" s="16"/>
      <c r="C54" t="s">
        <v>92</v>
      </c>
      <c r="D54" s="16"/>
      <c r="E54" t="s">
        <v>149</v>
      </c>
      <c r="F54" s="16"/>
    </row>
    <row r="55" spans="2:7" x14ac:dyDescent="0.2">
      <c r="B55" s="16"/>
      <c r="C55" t="s">
        <v>93</v>
      </c>
      <c r="D55" s="16"/>
      <c r="E55" t="s">
        <v>150</v>
      </c>
      <c r="F55" s="16"/>
    </row>
    <row r="56" spans="2:7" x14ac:dyDescent="0.2">
      <c r="B56" s="16"/>
      <c r="C56" t="s">
        <v>94</v>
      </c>
      <c r="D56" s="16"/>
      <c r="E56" t="s">
        <v>151</v>
      </c>
      <c r="F56" s="16"/>
    </row>
    <row r="57" spans="2:7" x14ac:dyDescent="0.2">
      <c r="B57" s="16"/>
      <c r="C57" t="s">
        <v>95</v>
      </c>
      <c r="D57" s="16"/>
      <c r="E57" t="s">
        <v>152</v>
      </c>
      <c r="F57" s="16"/>
    </row>
    <row r="58" spans="2:7" x14ac:dyDescent="0.2">
      <c r="B58" s="16"/>
      <c r="C58" t="s">
        <v>96</v>
      </c>
      <c r="D58" s="16"/>
      <c r="E58" t="s">
        <v>153</v>
      </c>
      <c r="F58" s="16"/>
    </row>
    <row r="59" spans="2:7" x14ac:dyDescent="0.2">
      <c r="B59" s="16"/>
      <c r="C59" t="s">
        <v>97</v>
      </c>
      <c r="D59" s="16"/>
      <c r="E59" t="s">
        <v>154</v>
      </c>
      <c r="F59" s="16"/>
    </row>
    <row r="60" spans="2:7" x14ac:dyDescent="0.2">
      <c r="B60" s="16"/>
      <c r="C60" t="s">
        <v>98</v>
      </c>
      <c r="D60" s="16"/>
      <c r="E60" t="s">
        <v>155</v>
      </c>
      <c r="F60" s="16"/>
    </row>
    <row r="61" spans="2:7" x14ac:dyDescent="0.2">
      <c r="B61" s="16"/>
      <c r="C61" t="s">
        <v>99</v>
      </c>
      <c r="D61" s="16"/>
      <c r="E61" t="s">
        <v>156</v>
      </c>
      <c r="F61" s="16"/>
    </row>
    <row r="62" spans="2:7" x14ac:dyDescent="0.2">
      <c r="B62" s="16"/>
      <c r="C62" t="s">
        <v>100</v>
      </c>
      <c r="D62" s="16"/>
      <c r="E62" t="s">
        <v>157</v>
      </c>
      <c r="F62" s="16"/>
    </row>
    <row r="63" spans="2:7" x14ac:dyDescent="0.2">
      <c r="B63" s="16"/>
      <c r="C63" t="s">
        <v>101</v>
      </c>
      <c r="D63" s="16"/>
      <c r="E63" t="s">
        <v>158</v>
      </c>
      <c r="F63" s="16"/>
    </row>
    <row r="64" spans="2:7" x14ac:dyDescent="0.2">
      <c r="B64" s="16"/>
      <c r="D64" s="16"/>
      <c r="E64" t="s">
        <v>159</v>
      </c>
      <c r="F64" s="16"/>
    </row>
    <row r="65" spans="2:6" x14ac:dyDescent="0.2">
      <c r="B65" s="16"/>
      <c r="D65" s="16"/>
      <c r="E65" t="s">
        <v>160</v>
      </c>
      <c r="F65" s="16"/>
    </row>
    <row r="66" spans="2:6" x14ac:dyDescent="0.2">
      <c r="B66" s="16"/>
      <c r="D66" s="16"/>
      <c r="E66" t="s">
        <v>161</v>
      </c>
      <c r="F66" s="16"/>
    </row>
    <row r="67" spans="2:6" x14ac:dyDescent="0.2">
      <c r="B67" s="16"/>
      <c r="D67" s="16"/>
      <c r="F67" s="16"/>
    </row>
    <row r="68" spans="2:6" x14ac:dyDescent="0.2">
      <c r="B68" s="16"/>
      <c r="D68" s="16"/>
      <c r="F68" s="16"/>
    </row>
    <row r="69" spans="2:6" x14ac:dyDescent="0.2">
      <c r="B69" s="16"/>
      <c r="D69" s="16"/>
      <c r="F69" s="16"/>
    </row>
    <row r="70" spans="2:6" x14ac:dyDescent="0.2">
      <c r="B70" s="16"/>
      <c r="D70" s="16"/>
      <c r="F70" s="16"/>
    </row>
  </sheetData>
  <sortState ref="E3:E66">
    <sortCondition ref="E3:E66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pane xSplit="1" ySplit="2" topLeftCell="B3" activePane="bottomRight" state="frozen"/>
      <selection activeCell="L44" sqref="L44:P44"/>
      <selection pane="topRight" activeCell="L44" sqref="L44:P44"/>
      <selection pane="bottomLeft" activeCell="L44" sqref="L44:P44"/>
      <selection pane="bottomRight" activeCell="K3" sqref="K3"/>
    </sheetView>
  </sheetViews>
  <sheetFormatPr defaultRowHeight="11.25" x14ac:dyDescent="0.2"/>
  <cols>
    <col min="1" max="1" width="45.1640625" bestFit="1" customWidth="1"/>
    <col min="2" max="2" width="12.83203125" customWidth="1"/>
    <col min="3" max="3" width="13.83203125" bestFit="1" customWidth="1"/>
    <col min="4" max="4" width="20.33203125" bestFit="1" customWidth="1"/>
    <col min="5" max="5" width="12.83203125" customWidth="1"/>
    <col min="6" max="6" width="13.83203125" bestFit="1" customWidth="1"/>
    <col min="7" max="7" width="20.33203125" bestFit="1" customWidth="1"/>
    <col min="8" max="8" width="11.5" bestFit="1" customWidth="1"/>
    <col min="9" max="9" width="14.83203125" customWidth="1"/>
    <col min="10" max="10" width="20.33203125" bestFit="1" customWidth="1"/>
    <col min="11" max="11" width="17.6640625" bestFit="1" customWidth="1"/>
  </cols>
  <sheetData>
    <row r="1" spans="1:11" x14ac:dyDescent="0.2">
      <c r="A1" s="3" t="s">
        <v>248</v>
      </c>
      <c r="B1" s="63" t="s">
        <v>4</v>
      </c>
      <c r="C1" s="63"/>
      <c r="D1" s="63"/>
      <c r="E1" s="63" t="s">
        <v>5</v>
      </c>
      <c r="F1" s="63"/>
      <c r="G1" s="63"/>
      <c r="H1" s="62" t="s">
        <v>6</v>
      </c>
      <c r="I1" s="62"/>
      <c r="J1" s="62"/>
    </row>
    <row r="2" spans="1:11" ht="21" customHeight="1" x14ac:dyDescent="0.2">
      <c r="A2" s="18" t="s">
        <v>212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  <c r="K2" s="6" t="s">
        <v>213</v>
      </c>
    </row>
    <row r="3" spans="1:11" s="21" customFormat="1" x14ac:dyDescent="0.2">
      <c r="A3" s="54" t="s">
        <v>195</v>
      </c>
      <c r="B3" s="54">
        <v>267</v>
      </c>
      <c r="C3" s="55">
        <v>36868.269999999997</v>
      </c>
      <c r="D3" s="55">
        <v>64.81</v>
      </c>
      <c r="E3" s="54">
        <v>235</v>
      </c>
      <c r="F3" s="55">
        <v>16969.88</v>
      </c>
      <c r="G3" s="55">
        <v>29.83</v>
      </c>
      <c r="H3" s="1">
        <f t="shared" ref="H3:H34" si="0">B3+E3</f>
        <v>502</v>
      </c>
      <c r="I3" s="2">
        <f t="shared" ref="I3:I34" si="1">C3+F3</f>
        <v>53838.149999999994</v>
      </c>
      <c r="J3" s="2">
        <f t="shared" ref="J3:J34" si="2">D3+G3</f>
        <v>94.64</v>
      </c>
      <c r="K3" s="28">
        <f>IF('South Chart'!$L$44='South data'!A3,J3,0)</f>
        <v>0</v>
      </c>
    </row>
    <row r="4" spans="1:11" x14ac:dyDescent="0.2">
      <c r="A4" s="51" t="s">
        <v>165</v>
      </c>
      <c r="B4" s="56">
        <v>54</v>
      </c>
      <c r="C4" s="53">
        <v>12807.92</v>
      </c>
      <c r="D4" s="53">
        <v>90.92</v>
      </c>
      <c r="E4" s="56">
        <v>79</v>
      </c>
      <c r="F4" s="55">
        <v>5348.69</v>
      </c>
      <c r="G4" s="55">
        <v>37.97</v>
      </c>
      <c r="H4" s="1">
        <f t="shared" si="0"/>
        <v>133</v>
      </c>
      <c r="I4" s="2">
        <f t="shared" si="1"/>
        <v>18156.61</v>
      </c>
      <c r="J4" s="2">
        <f t="shared" si="2"/>
        <v>128.88999999999999</v>
      </c>
      <c r="K4" s="28">
        <f>IF('South Chart'!$L$44='South data'!A4,J4,0)</f>
        <v>0</v>
      </c>
    </row>
    <row r="5" spans="1:11" x14ac:dyDescent="0.2">
      <c r="A5" s="51" t="s">
        <v>169</v>
      </c>
      <c r="B5" s="52">
        <v>282</v>
      </c>
      <c r="C5" s="53">
        <v>34708.15</v>
      </c>
      <c r="D5" s="53">
        <v>101.68</v>
      </c>
      <c r="E5" s="54">
        <v>196</v>
      </c>
      <c r="F5" s="55">
        <v>15626.35</v>
      </c>
      <c r="G5" s="55">
        <v>45.78</v>
      </c>
      <c r="H5" s="1">
        <f t="shared" si="0"/>
        <v>478</v>
      </c>
      <c r="I5" s="2">
        <f t="shared" si="1"/>
        <v>50334.5</v>
      </c>
      <c r="J5" s="2">
        <f t="shared" si="2"/>
        <v>147.46</v>
      </c>
      <c r="K5" s="28">
        <f>IF('South Chart'!$L$44='South data'!A5,J5,0)</f>
        <v>0</v>
      </c>
    </row>
    <row r="6" spans="1:11" x14ac:dyDescent="0.2">
      <c r="A6" s="51" t="s">
        <v>209</v>
      </c>
      <c r="B6" s="52">
        <v>444</v>
      </c>
      <c r="C6" s="53">
        <v>59484.01</v>
      </c>
      <c r="D6" s="53">
        <v>122.48</v>
      </c>
      <c r="E6" s="54">
        <v>272</v>
      </c>
      <c r="F6" s="55">
        <v>21524.85</v>
      </c>
      <c r="G6" s="55">
        <v>44.32</v>
      </c>
      <c r="H6" s="1">
        <f t="shared" si="0"/>
        <v>716</v>
      </c>
      <c r="I6" s="2">
        <f t="shared" si="1"/>
        <v>81008.86</v>
      </c>
      <c r="J6" s="2">
        <f t="shared" si="2"/>
        <v>166.8</v>
      </c>
      <c r="K6" s="28">
        <f>IF('South Chart'!$L$44='South data'!A6,J6,0)</f>
        <v>0</v>
      </c>
    </row>
    <row r="7" spans="1:11" x14ac:dyDescent="0.2">
      <c r="A7" s="51" t="s">
        <v>192</v>
      </c>
      <c r="B7" s="52">
        <v>647</v>
      </c>
      <c r="C7" s="53">
        <v>74315.83</v>
      </c>
      <c r="D7" s="53">
        <v>101.69</v>
      </c>
      <c r="E7" s="54">
        <v>606</v>
      </c>
      <c r="F7" s="55">
        <v>48577.68</v>
      </c>
      <c r="G7" s="55">
        <v>66.47</v>
      </c>
      <c r="H7" s="1">
        <f t="shared" si="0"/>
        <v>1253</v>
      </c>
      <c r="I7" s="2">
        <f t="shared" si="1"/>
        <v>122893.51000000001</v>
      </c>
      <c r="J7" s="2">
        <f t="shared" si="2"/>
        <v>168.16</v>
      </c>
      <c r="K7" s="28">
        <f>IF('South Chart'!$L$44='South data'!A7,J7,0)</f>
        <v>0</v>
      </c>
    </row>
    <row r="8" spans="1:11" x14ac:dyDescent="0.2">
      <c r="A8" s="51" t="s">
        <v>189</v>
      </c>
      <c r="B8" s="56">
        <v>177</v>
      </c>
      <c r="C8" s="53">
        <v>27915.360000000001</v>
      </c>
      <c r="D8" s="53">
        <v>127.81</v>
      </c>
      <c r="E8" s="54">
        <v>137</v>
      </c>
      <c r="F8" s="55">
        <v>10438.18</v>
      </c>
      <c r="G8" s="55">
        <v>47.79</v>
      </c>
      <c r="H8" s="1">
        <f t="shared" si="0"/>
        <v>314</v>
      </c>
      <c r="I8" s="2">
        <f t="shared" si="1"/>
        <v>38353.54</v>
      </c>
      <c r="J8" s="2">
        <f t="shared" si="2"/>
        <v>175.6</v>
      </c>
      <c r="K8" s="28">
        <f>IF('South Chart'!$L$44='South data'!A8,J8,0)</f>
        <v>0</v>
      </c>
    </row>
    <row r="9" spans="1:11" x14ac:dyDescent="0.2">
      <c r="A9" s="51" t="s">
        <v>163</v>
      </c>
      <c r="B9" s="52">
        <v>163</v>
      </c>
      <c r="C9" s="53">
        <v>30898.45</v>
      </c>
      <c r="D9" s="53">
        <v>145.4</v>
      </c>
      <c r="E9" s="54">
        <v>92</v>
      </c>
      <c r="F9" s="55">
        <v>7445.68</v>
      </c>
      <c r="G9" s="55">
        <v>35.04</v>
      </c>
      <c r="H9" s="1">
        <f t="shared" si="0"/>
        <v>255</v>
      </c>
      <c r="I9" s="2">
        <f t="shared" si="1"/>
        <v>38344.130000000005</v>
      </c>
      <c r="J9" s="2">
        <f t="shared" si="2"/>
        <v>180.44</v>
      </c>
      <c r="K9" s="28">
        <f>IF('South Chart'!$L$44='South data'!A9,J9,0)</f>
        <v>0</v>
      </c>
    </row>
    <row r="10" spans="1:11" x14ac:dyDescent="0.2">
      <c r="A10" s="51" t="s">
        <v>164</v>
      </c>
      <c r="B10" s="52">
        <v>185</v>
      </c>
      <c r="C10" s="53">
        <v>27684.71</v>
      </c>
      <c r="D10" s="53">
        <v>135.91999999999999</v>
      </c>
      <c r="E10" s="54">
        <v>102</v>
      </c>
      <c r="F10" s="55">
        <v>9201.2999999999993</v>
      </c>
      <c r="G10" s="55">
        <v>45.17</v>
      </c>
      <c r="H10" s="1">
        <f t="shared" si="0"/>
        <v>287</v>
      </c>
      <c r="I10" s="2">
        <f t="shared" si="1"/>
        <v>36886.009999999995</v>
      </c>
      <c r="J10" s="2">
        <f t="shared" si="2"/>
        <v>181.08999999999997</v>
      </c>
      <c r="K10" s="28">
        <f>IF('South Chart'!$L$44='South data'!A10,J10,0)</f>
        <v>0</v>
      </c>
    </row>
    <row r="11" spans="1:11" x14ac:dyDescent="0.2">
      <c r="A11" s="51" t="s">
        <v>162</v>
      </c>
      <c r="B11" s="54">
        <v>111</v>
      </c>
      <c r="C11" s="53">
        <v>13445.71</v>
      </c>
      <c r="D11" s="53">
        <v>102.41</v>
      </c>
      <c r="E11" s="54">
        <v>135</v>
      </c>
      <c r="F11" s="55">
        <v>10648</v>
      </c>
      <c r="G11" s="55">
        <v>81.099999999999994</v>
      </c>
      <c r="H11" s="1">
        <f t="shared" si="0"/>
        <v>246</v>
      </c>
      <c r="I11" s="2">
        <f t="shared" si="1"/>
        <v>24093.71</v>
      </c>
      <c r="J11" s="2">
        <f t="shared" si="2"/>
        <v>183.51</v>
      </c>
      <c r="K11" s="28">
        <f>IF('South Chart'!$L$44='South data'!A11,J11,0)</f>
        <v>0</v>
      </c>
    </row>
    <row r="12" spans="1:11" x14ac:dyDescent="0.2">
      <c r="A12" s="51" t="s">
        <v>190</v>
      </c>
      <c r="B12" s="52">
        <v>193</v>
      </c>
      <c r="C12" s="53">
        <v>42760.12</v>
      </c>
      <c r="D12" s="53">
        <v>115.55</v>
      </c>
      <c r="E12" s="54">
        <v>343</v>
      </c>
      <c r="F12" s="55">
        <v>26533.68</v>
      </c>
      <c r="G12" s="55">
        <v>71.7</v>
      </c>
      <c r="H12" s="1">
        <f t="shared" si="0"/>
        <v>536</v>
      </c>
      <c r="I12" s="2">
        <f t="shared" si="1"/>
        <v>69293.8</v>
      </c>
      <c r="J12" s="2">
        <f t="shared" si="2"/>
        <v>187.25</v>
      </c>
      <c r="K12" s="28">
        <f>IF('South Chart'!$L$44='South data'!A12,J12,0)</f>
        <v>0</v>
      </c>
    </row>
    <row r="13" spans="1:11" x14ac:dyDescent="0.2">
      <c r="A13" s="51" t="s">
        <v>167</v>
      </c>
      <c r="B13" s="52">
        <v>475</v>
      </c>
      <c r="C13" s="53">
        <v>67139.16</v>
      </c>
      <c r="D13" s="53">
        <v>132.47999999999999</v>
      </c>
      <c r="E13" s="54">
        <v>401</v>
      </c>
      <c r="F13" s="55">
        <v>33322.870000000003</v>
      </c>
      <c r="G13" s="55">
        <v>65.75</v>
      </c>
      <c r="H13" s="1">
        <f t="shared" si="0"/>
        <v>876</v>
      </c>
      <c r="I13" s="2">
        <f t="shared" si="1"/>
        <v>100462.03</v>
      </c>
      <c r="J13" s="2">
        <f t="shared" si="2"/>
        <v>198.23</v>
      </c>
      <c r="K13" s="28">
        <f>IF('South Chart'!$L$44='South data'!A13,J13,0)</f>
        <v>0</v>
      </c>
    </row>
    <row r="14" spans="1:11" x14ac:dyDescent="0.2">
      <c r="A14" s="51" t="s">
        <v>198</v>
      </c>
      <c r="B14" s="54">
        <v>219</v>
      </c>
      <c r="C14" s="53">
        <v>40710.54</v>
      </c>
      <c r="D14" s="53">
        <v>152.18</v>
      </c>
      <c r="E14" s="54">
        <v>176</v>
      </c>
      <c r="F14" s="55">
        <v>13548.1</v>
      </c>
      <c r="G14" s="55">
        <v>50.65</v>
      </c>
      <c r="H14" s="1">
        <f t="shared" si="0"/>
        <v>395</v>
      </c>
      <c r="I14" s="2">
        <f t="shared" si="1"/>
        <v>54258.64</v>
      </c>
      <c r="J14" s="2">
        <f t="shared" si="2"/>
        <v>202.83</v>
      </c>
      <c r="K14" s="28">
        <f>IF('South Chart'!$L$44='South data'!A14,J14,0)</f>
        <v>0</v>
      </c>
    </row>
    <row r="15" spans="1:11" x14ac:dyDescent="0.2">
      <c r="A15" s="51" t="s">
        <v>194</v>
      </c>
      <c r="B15" s="52">
        <v>152</v>
      </c>
      <c r="C15" s="53">
        <v>24628.28</v>
      </c>
      <c r="D15" s="53">
        <v>156.29</v>
      </c>
      <c r="E15" s="54">
        <v>96</v>
      </c>
      <c r="F15" s="55">
        <v>8282.84</v>
      </c>
      <c r="G15" s="55">
        <v>52.56</v>
      </c>
      <c r="H15" s="1">
        <f t="shared" si="0"/>
        <v>248</v>
      </c>
      <c r="I15" s="2">
        <f t="shared" si="1"/>
        <v>32911.119999999995</v>
      </c>
      <c r="J15" s="2">
        <f t="shared" si="2"/>
        <v>208.85</v>
      </c>
      <c r="K15" s="28">
        <f>IF('South Chart'!$L$44='South data'!A15,J15,0)</f>
        <v>0</v>
      </c>
    </row>
    <row r="16" spans="1:11" x14ac:dyDescent="0.2">
      <c r="A16" s="51" t="s">
        <v>210</v>
      </c>
      <c r="B16" s="52">
        <v>149</v>
      </c>
      <c r="C16" s="53">
        <v>24612.29</v>
      </c>
      <c r="D16" s="53">
        <v>158.33000000000001</v>
      </c>
      <c r="E16" s="54">
        <v>107</v>
      </c>
      <c r="F16" s="55">
        <v>9072.4699999999993</v>
      </c>
      <c r="G16" s="55">
        <v>58.36</v>
      </c>
      <c r="H16" s="1">
        <f t="shared" si="0"/>
        <v>256</v>
      </c>
      <c r="I16" s="2">
        <f t="shared" si="1"/>
        <v>33684.76</v>
      </c>
      <c r="J16" s="2">
        <f t="shared" si="2"/>
        <v>216.69</v>
      </c>
      <c r="K16" s="28">
        <f>IF('South Chart'!$L$44='South data'!A16,J16,0)</f>
        <v>0</v>
      </c>
    </row>
    <row r="17" spans="1:11" x14ac:dyDescent="0.2">
      <c r="A17" s="51" t="s">
        <v>166</v>
      </c>
      <c r="B17" s="52">
        <v>316</v>
      </c>
      <c r="C17" s="53">
        <v>50571.28</v>
      </c>
      <c r="D17" s="53">
        <v>160.63999999999999</v>
      </c>
      <c r="E17" s="54">
        <v>229</v>
      </c>
      <c r="F17" s="55">
        <v>18222.21</v>
      </c>
      <c r="G17" s="55">
        <v>57.88</v>
      </c>
      <c r="H17" s="1">
        <f t="shared" si="0"/>
        <v>545</v>
      </c>
      <c r="I17" s="2">
        <f t="shared" si="1"/>
        <v>68793.489999999991</v>
      </c>
      <c r="J17" s="2">
        <f t="shared" si="2"/>
        <v>218.51999999999998</v>
      </c>
      <c r="K17" s="28">
        <f>IF('South Chart'!$L$44='South data'!A17,J17,0)</f>
        <v>0</v>
      </c>
    </row>
    <row r="18" spans="1:11" x14ac:dyDescent="0.2">
      <c r="A18" s="51" t="s">
        <v>178</v>
      </c>
      <c r="B18" s="52">
        <v>187</v>
      </c>
      <c r="C18" s="53">
        <v>36892.97</v>
      </c>
      <c r="D18" s="53">
        <v>163.99</v>
      </c>
      <c r="E18" s="54">
        <v>239</v>
      </c>
      <c r="F18" s="55">
        <v>16695</v>
      </c>
      <c r="G18" s="55">
        <v>74.209999999999994</v>
      </c>
      <c r="H18" s="1">
        <f t="shared" si="0"/>
        <v>426</v>
      </c>
      <c r="I18" s="2">
        <f t="shared" si="1"/>
        <v>53587.97</v>
      </c>
      <c r="J18" s="2">
        <f t="shared" si="2"/>
        <v>238.2</v>
      </c>
      <c r="K18" s="28">
        <f>IF('South Chart'!$L$44='South data'!A18,J18,0)</f>
        <v>0</v>
      </c>
    </row>
    <row r="19" spans="1:11" x14ac:dyDescent="0.2">
      <c r="A19" s="51" t="s">
        <v>204</v>
      </c>
      <c r="B19" s="54">
        <v>92</v>
      </c>
      <c r="C19" s="53">
        <v>15037.78</v>
      </c>
      <c r="D19" s="53">
        <v>134.65</v>
      </c>
      <c r="E19" s="54">
        <v>183</v>
      </c>
      <c r="F19" s="55">
        <v>12176.19</v>
      </c>
      <c r="G19" s="55">
        <v>109.03</v>
      </c>
      <c r="H19" s="1">
        <f t="shared" si="0"/>
        <v>275</v>
      </c>
      <c r="I19" s="2">
        <f t="shared" si="1"/>
        <v>27213.97</v>
      </c>
      <c r="J19" s="2">
        <f t="shared" si="2"/>
        <v>243.68</v>
      </c>
      <c r="K19" s="28">
        <f>IF('South Chart'!$L$44='South data'!A19,J19,0)</f>
        <v>0</v>
      </c>
    </row>
    <row r="20" spans="1:11" x14ac:dyDescent="0.2">
      <c r="A20" s="54" t="s">
        <v>173</v>
      </c>
      <c r="B20" s="54">
        <v>1197</v>
      </c>
      <c r="C20" s="55">
        <v>151016.79999999999</v>
      </c>
      <c r="D20" s="55">
        <v>189.84</v>
      </c>
      <c r="E20" s="54">
        <v>637</v>
      </c>
      <c r="F20" s="55">
        <v>51051.98</v>
      </c>
      <c r="G20" s="55">
        <v>64.180000000000007</v>
      </c>
      <c r="H20" s="1">
        <f t="shared" si="0"/>
        <v>1834</v>
      </c>
      <c r="I20" s="2">
        <f t="shared" si="1"/>
        <v>202068.78</v>
      </c>
      <c r="J20" s="2">
        <f t="shared" si="2"/>
        <v>254.02</v>
      </c>
      <c r="K20" s="28">
        <f>IF('South Chart'!$L$44='South data'!A20,J20,0)</f>
        <v>0</v>
      </c>
    </row>
    <row r="21" spans="1:11" x14ac:dyDescent="0.2">
      <c r="A21" s="51" t="s">
        <v>168</v>
      </c>
      <c r="B21" s="52">
        <v>228</v>
      </c>
      <c r="C21" s="53">
        <v>41821.17</v>
      </c>
      <c r="D21" s="53">
        <v>186.54</v>
      </c>
      <c r="E21" s="54">
        <v>216</v>
      </c>
      <c r="F21" s="55">
        <v>20253.39</v>
      </c>
      <c r="G21" s="55">
        <v>90.34</v>
      </c>
      <c r="H21" s="1">
        <f t="shared" si="0"/>
        <v>444</v>
      </c>
      <c r="I21" s="2">
        <f t="shared" si="1"/>
        <v>62074.559999999998</v>
      </c>
      <c r="J21" s="2">
        <f t="shared" si="2"/>
        <v>276.88</v>
      </c>
      <c r="K21" s="28">
        <f>IF('South Chart'!$L$44='South data'!A21,J21,0)</f>
        <v>0</v>
      </c>
    </row>
    <row r="22" spans="1:11" x14ac:dyDescent="0.2">
      <c r="A22" s="51" t="s">
        <v>186</v>
      </c>
      <c r="B22" s="52">
        <v>107</v>
      </c>
      <c r="C22" s="53">
        <v>24515.94</v>
      </c>
      <c r="D22" s="53">
        <v>221.03</v>
      </c>
      <c r="E22" s="54">
        <v>96</v>
      </c>
      <c r="F22" s="55">
        <v>6689.51</v>
      </c>
      <c r="G22" s="55">
        <v>60.31</v>
      </c>
      <c r="H22" s="1">
        <f t="shared" si="0"/>
        <v>203</v>
      </c>
      <c r="I22" s="2">
        <f t="shared" si="1"/>
        <v>31205.449999999997</v>
      </c>
      <c r="J22" s="2">
        <f t="shared" si="2"/>
        <v>281.34000000000003</v>
      </c>
      <c r="K22" s="28">
        <f>IF('South Chart'!$L$44='South data'!A22,J22,0)</f>
        <v>0</v>
      </c>
    </row>
    <row r="23" spans="1:11" x14ac:dyDescent="0.2">
      <c r="A23" s="51" t="s">
        <v>199</v>
      </c>
      <c r="B23" s="52">
        <v>254</v>
      </c>
      <c r="C23" s="53">
        <v>40240.410000000003</v>
      </c>
      <c r="D23" s="53">
        <v>197.27</v>
      </c>
      <c r="E23" s="54">
        <v>240</v>
      </c>
      <c r="F23" s="55">
        <v>18283.09</v>
      </c>
      <c r="G23" s="55">
        <v>89.63</v>
      </c>
      <c r="H23" s="1">
        <f t="shared" si="0"/>
        <v>494</v>
      </c>
      <c r="I23" s="2">
        <f t="shared" si="1"/>
        <v>58523.5</v>
      </c>
      <c r="J23" s="2">
        <f t="shared" si="2"/>
        <v>286.89999999999998</v>
      </c>
      <c r="K23" s="28">
        <f>IF('South Chart'!$L$44='South data'!A23,J23,0)</f>
        <v>0</v>
      </c>
    </row>
    <row r="24" spans="1:11" x14ac:dyDescent="0.2">
      <c r="A24" s="51" t="s">
        <v>197</v>
      </c>
      <c r="B24" s="54">
        <v>227</v>
      </c>
      <c r="C24" s="53">
        <v>39802.699999999997</v>
      </c>
      <c r="D24" s="53">
        <v>186.25</v>
      </c>
      <c r="E24" s="54">
        <v>325</v>
      </c>
      <c r="F24" s="55">
        <v>24558.36</v>
      </c>
      <c r="G24" s="55">
        <v>114.92</v>
      </c>
      <c r="H24" s="1">
        <f t="shared" si="0"/>
        <v>552</v>
      </c>
      <c r="I24" s="2">
        <f t="shared" si="1"/>
        <v>64361.06</v>
      </c>
      <c r="J24" s="2">
        <f t="shared" si="2"/>
        <v>301.17</v>
      </c>
      <c r="K24" s="28">
        <f>IF('South Chart'!$L$44='South data'!A24,J24,0)</f>
        <v>0</v>
      </c>
    </row>
    <row r="25" spans="1:11" x14ac:dyDescent="0.2">
      <c r="A25" s="51" t="s">
        <v>202</v>
      </c>
      <c r="B25" s="52">
        <v>363</v>
      </c>
      <c r="C25" s="53">
        <v>70648.570000000007</v>
      </c>
      <c r="D25" s="53">
        <v>230.94</v>
      </c>
      <c r="E25" s="54">
        <v>312</v>
      </c>
      <c r="F25" s="55">
        <v>23199.77</v>
      </c>
      <c r="G25" s="55">
        <v>75.84</v>
      </c>
      <c r="H25" s="1">
        <f t="shared" si="0"/>
        <v>675</v>
      </c>
      <c r="I25" s="2">
        <f t="shared" si="1"/>
        <v>93848.340000000011</v>
      </c>
      <c r="J25" s="2">
        <f t="shared" si="2"/>
        <v>306.77999999999997</v>
      </c>
      <c r="K25" s="28">
        <f>IF('South Chart'!$L$44='South data'!A25,J25,0)</f>
        <v>0</v>
      </c>
    </row>
    <row r="26" spans="1:11" x14ac:dyDescent="0.2">
      <c r="A26" s="51" t="s">
        <v>201</v>
      </c>
      <c r="B26" s="52">
        <v>294</v>
      </c>
      <c r="C26" s="53">
        <v>51832.03</v>
      </c>
      <c r="D26" s="53">
        <v>183.48</v>
      </c>
      <c r="E26" s="54">
        <v>430</v>
      </c>
      <c r="F26" s="55">
        <v>35448.519999999997</v>
      </c>
      <c r="G26" s="55">
        <v>125.49</v>
      </c>
      <c r="H26" s="1">
        <f t="shared" si="0"/>
        <v>724</v>
      </c>
      <c r="I26" s="2">
        <f t="shared" si="1"/>
        <v>87280.549999999988</v>
      </c>
      <c r="J26" s="2">
        <f t="shared" si="2"/>
        <v>308.96999999999997</v>
      </c>
      <c r="K26" s="28">
        <f>IF('South Chart'!$L$44='South data'!A26,J26,0)</f>
        <v>0</v>
      </c>
    </row>
    <row r="27" spans="1:11" x14ac:dyDescent="0.2">
      <c r="A27" s="57" t="s">
        <v>206</v>
      </c>
      <c r="B27" s="57">
        <v>189</v>
      </c>
      <c r="C27" s="58">
        <v>33212.629999999997</v>
      </c>
      <c r="D27" s="58">
        <v>229.34</v>
      </c>
      <c r="E27" s="57">
        <v>174</v>
      </c>
      <c r="F27" s="58">
        <v>13745.97</v>
      </c>
      <c r="G27" s="58">
        <v>94.92</v>
      </c>
      <c r="H27" s="59">
        <f t="shared" si="0"/>
        <v>363</v>
      </c>
      <c r="I27" s="60">
        <f t="shared" si="1"/>
        <v>46958.6</v>
      </c>
      <c r="J27" s="60">
        <f t="shared" si="2"/>
        <v>324.26</v>
      </c>
      <c r="K27" s="28">
        <f>IF('South Chart'!$L$44='South data'!A27,J27,0)</f>
        <v>0</v>
      </c>
    </row>
    <row r="28" spans="1:11" x14ac:dyDescent="0.2">
      <c r="A28" s="51" t="s">
        <v>181</v>
      </c>
      <c r="B28" s="54">
        <v>390</v>
      </c>
      <c r="C28" s="53">
        <v>58757.74</v>
      </c>
      <c r="D28" s="53">
        <v>246.75</v>
      </c>
      <c r="E28" s="54">
        <v>247</v>
      </c>
      <c r="F28" s="55">
        <v>18865.5</v>
      </c>
      <c r="G28" s="55">
        <v>79.23</v>
      </c>
      <c r="H28" s="29">
        <f t="shared" si="0"/>
        <v>637</v>
      </c>
      <c r="I28" s="28">
        <f t="shared" si="1"/>
        <v>77623.239999999991</v>
      </c>
      <c r="J28" s="28">
        <f t="shared" si="2"/>
        <v>325.98</v>
      </c>
      <c r="K28" s="28">
        <f>IF('South Chart'!$L$44='South data'!A28,J28,0)</f>
        <v>0</v>
      </c>
    </row>
    <row r="29" spans="1:11" x14ac:dyDescent="0.2">
      <c r="A29" s="51" t="s">
        <v>191</v>
      </c>
      <c r="B29" s="52">
        <v>1388</v>
      </c>
      <c r="C29" s="53">
        <v>205190.39999999999</v>
      </c>
      <c r="D29" s="53">
        <v>222.76</v>
      </c>
      <c r="E29" s="54">
        <v>1165</v>
      </c>
      <c r="F29" s="55">
        <v>95335.33</v>
      </c>
      <c r="G29" s="55">
        <v>103.5</v>
      </c>
      <c r="H29" s="1">
        <f t="shared" si="0"/>
        <v>2553</v>
      </c>
      <c r="I29" s="2">
        <f t="shared" si="1"/>
        <v>300525.73</v>
      </c>
      <c r="J29" s="2">
        <f t="shared" si="2"/>
        <v>326.26</v>
      </c>
      <c r="K29" s="28">
        <f>IF('South Chart'!$L$44='South data'!A29,J29,0)</f>
        <v>0</v>
      </c>
    </row>
    <row r="30" spans="1:11" x14ac:dyDescent="0.2">
      <c r="A30" s="51" t="s">
        <v>208</v>
      </c>
      <c r="B30" s="52">
        <v>641</v>
      </c>
      <c r="C30" s="53">
        <v>122759.18</v>
      </c>
      <c r="D30" s="53">
        <v>252.42</v>
      </c>
      <c r="E30" s="54">
        <v>471</v>
      </c>
      <c r="F30" s="55">
        <v>36201.1</v>
      </c>
      <c r="G30" s="55">
        <v>74.44</v>
      </c>
      <c r="H30" s="1">
        <f t="shared" si="0"/>
        <v>1112</v>
      </c>
      <c r="I30" s="2">
        <f t="shared" si="1"/>
        <v>158960.28</v>
      </c>
      <c r="J30" s="2">
        <f t="shared" si="2"/>
        <v>326.86</v>
      </c>
      <c r="K30" s="28">
        <f>IF('South Chart'!$L$44='South data'!A30,J30,0)</f>
        <v>0</v>
      </c>
    </row>
    <row r="31" spans="1:11" x14ac:dyDescent="0.2">
      <c r="A31" s="51" t="s">
        <v>176</v>
      </c>
      <c r="B31" s="56">
        <v>217</v>
      </c>
      <c r="C31" s="53">
        <v>48691.67</v>
      </c>
      <c r="D31" s="53">
        <v>238.25</v>
      </c>
      <c r="E31" s="54">
        <v>267</v>
      </c>
      <c r="F31" s="55">
        <v>19806.79</v>
      </c>
      <c r="G31" s="55">
        <v>96.92</v>
      </c>
      <c r="H31" s="1">
        <f t="shared" si="0"/>
        <v>484</v>
      </c>
      <c r="I31" s="2">
        <f t="shared" si="1"/>
        <v>68498.459999999992</v>
      </c>
      <c r="J31" s="2">
        <f t="shared" si="2"/>
        <v>335.17</v>
      </c>
      <c r="K31" s="28">
        <f>IF('South Chart'!$L$44='South data'!A31,J31,0)</f>
        <v>0</v>
      </c>
    </row>
    <row r="32" spans="1:11" x14ac:dyDescent="0.2">
      <c r="A32" s="51" t="s">
        <v>183</v>
      </c>
      <c r="B32" s="54">
        <v>925</v>
      </c>
      <c r="C32" s="53">
        <v>123850.24000000001</v>
      </c>
      <c r="D32" s="53">
        <v>217.4</v>
      </c>
      <c r="E32" s="54">
        <v>881</v>
      </c>
      <c r="F32" s="55">
        <v>67257.710000000006</v>
      </c>
      <c r="G32" s="55">
        <v>118.06</v>
      </c>
      <c r="H32" s="1">
        <f t="shared" si="0"/>
        <v>1806</v>
      </c>
      <c r="I32" s="2">
        <f t="shared" si="1"/>
        <v>191107.95</v>
      </c>
      <c r="J32" s="2">
        <f t="shared" si="2"/>
        <v>335.46000000000004</v>
      </c>
      <c r="K32" s="28">
        <f>IF('South Chart'!$L$44='South data'!A32,J32,0)</f>
        <v>0</v>
      </c>
    </row>
    <row r="33" spans="1:12" x14ac:dyDescent="0.2">
      <c r="A33" s="51" t="s">
        <v>187</v>
      </c>
      <c r="B33" s="52">
        <v>271</v>
      </c>
      <c r="C33" s="53">
        <v>57889.86</v>
      </c>
      <c r="D33" s="53">
        <v>255.9</v>
      </c>
      <c r="E33" s="54">
        <v>257</v>
      </c>
      <c r="F33" s="55">
        <v>18597.71</v>
      </c>
      <c r="G33" s="55">
        <v>82.21</v>
      </c>
      <c r="H33" s="29">
        <f t="shared" si="0"/>
        <v>528</v>
      </c>
      <c r="I33" s="28">
        <f t="shared" si="1"/>
        <v>76487.570000000007</v>
      </c>
      <c r="J33" s="28">
        <f t="shared" si="2"/>
        <v>338.11</v>
      </c>
      <c r="K33" s="28">
        <f>IF('South Chart'!$L$44='South data'!A33,J33,0)</f>
        <v>0</v>
      </c>
    </row>
    <row r="34" spans="1:12" x14ac:dyDescent="0.2">
      <c r="A34" s="51" t="s">
        <v>193</v>
      </c>
      <c r="B34" s="52">
        <v>231</v>
      </c>
      <c r="C34" s="53">
        <v>54514.66</v>
      </c>
      <c r="D34" s="53">
        <v>239.33</v>
      </c>
      <c r="E34" s="54">
        <v>319</v>
      </c>
      <c r="F34" s="55">
        <v>25742.33</v>
      </c>
      <c r="G34" s="55">
        <v>113.01</v>
      </c>
      <c r="H34" s="1">
        <f t="shared" si="0"/>
        <v>550</v>
      </c>
      <c r="I34" s="2">
        <f t="shared" si="1"/>
        <v>80256.990000000005</v>
      </c>
      <c r="J34" s="2">
        <f t="shared" si="2"/>
        <v>352.34000000000003</v>
      </c>
      <c r="K34" s="28">
        <f>IF('South Chart'!$L$44='South data'!A34,J34,0)</f>
        <v>0</v>
      </c>
    </row>
    <row r="35" spans="1:12" x14ac:dyDescent="0.2">
      <c r="A35" s="51" t="s">
        <v>205</v>
      </c>
      <c r="B35" s="54">
        <v>336</v>
      </c>
      <c r="C35" s="53">
        <v>60563.62</v>
      </c>
      <c r="D35" s="53">
        <v>259.35000000000002</v>
      </c>
      <c r="E35" s="54">
        <v>220</v>
      </c>
      <c r="F35" s="55">
        <v>22414.61</v>
      </c>
      <c r="G35" s="55">
        <v>95.99</v>
      </c>
      <c r="H35" s="1">
        <f t="shared" ref="H35:H52" si="3">B35+E35</f>
        <v>556</v>
      </c>
      <c r="I35" s="2">
        <f t="shared" ref="I35:I52" si="4">C35+F35</f>
        <v>82978.23000000001</v>
      </c>
      <c r="J35" s="2">
        <f t="shared" ref="J35:J52" si="5">D35+G35</f>
        <v>355.34000000000003</v>
      </c>
      <c r="K35" s="28">
        <f>IF('South Chart'!$L$44='South data'!A35,J35,0)</f>
        <v>0</v>
      </c>
    </row>
    <row r="36" spans="1:12" x14ac:dyDescent="0.2">
      <c r="A36" s="54" t="s">
        <v>177</v>
      </c>
      <c r="B36" s="54">
        <v>815</v>
      </c>
      <c r="C36" s="55">
        <v>171452.48</v>
      </c>
      <c r="D36" s="55">
        <v>268.77</v>
      </c>
      <c r="E36" s="54">
        <v>794</v>
      </c>
      <c r="F36" s="55">
        <v>57153.79</v>
      </c>
      <c r="G36" s="55">
        <v>89.59</v>
      </c>
      <c r="H36" s="1">
        <f t="shared" si="3"/>
        <v>1609</v>
      </c>
      <c r="I36" s="2">
        <f t="shared" si="4"/>
        <v>228606.27000000002</v>
      </c>
      <c r="J36" s="2">
        <f t="shared" si="5"/>
        <v>358.36</v>
      </c>
      <c r="K36" s="28">
        <f>IF('South Chart'!$L$44='South data'!A36,J36,0)</f>
        <v>0</v>
      </c>
      <c r="L36" s="14"/>
    </row>
    <row r="37" spans="1:12" x14ac:dyDescent="0.2">
      <c r="A37" s="51" t="s">
        <v>172</v>
      </c>
      <c r="B37" s="54">
        <v>323</v>
      </c>
      <c r="C37" s="53">
        <v>75011.740000000005</v>
      </c>
      <c r="D37" s="53">
        <v>283.14</v>
      </c>
      <c r="E37" s="54">
        <v>275</v>
      </c>
      <c r="F37" s="55">
        <v>22987.98</v>
      </c>
      <c r="G37" s="55">
        <v>86.77</v>
      </c>
      <c r="H37" s="1">
        <f t="shared" si="3"/>
        <v>598</v>
      </c>
      <c r="I37" s="2">
        <f t="shared" si="4"/>
        <v>97999.72</v>
      </c>
      <c r="J37" s="2">
        <f t="shared" si="5"/>
        <v>369.90999999999997</v>
      </c>
      <c r="K37" s="28">
        <f>IF('South Chart'!$L$44='South data'!A37,J37,0)</f>
        <v>0</v>
      </c>
    </row>
    <row r="38" spans="1:12" x14ac:dyDescent="0.2">
      <c r="A38" s="51" t="s">
        <v>170</v>
      </c>
      <c r="B38" s="52">
        <v>957</v>
      </c>
      <c r="C38" s="53">
        <v>144841.64000000001</v>
      </c>
      <c r="D38" s="53">
        <v>283.73</v>
      </c>
      <c r="E38" s="54">
        <v>548</v>
      </c>
      <c r="F38" s="55">
        <v>47394.23</v>
      </c>
      <c r="G38" s="55">
        <v>92.84</v>
      </c>
      <c r="H38" s="1">
        <f t="shared" si="3"/>
        <v>1505</v>
      </c>
      <c r="I38" s="2">
        <f t="shared" si="4"/>
        <v>192235.87000000002</v>
      </c>
      <c r="J38" s="2">
        <f t="shared" si="5"/>
        <v>376.57000000000005</v>
      </c>
      <c r="K38" s="28">
        <f>IF('South Chart'!$L$44='South data'!A38,J38,0)</f>
        <v>0</v>
      </c>
    </row>
    <row r="39" spans="1:12" x14ac:dyDescent="0.2">
      <c r="A39" s="51" t="s">
        <v>203</v>
      </c>
      <c r="B39" s="52">
        <v>124</v>
      </c>
      <c r="C39" s="53">
        <v>28196.65</v>
      </c>
      <c r="D39" s="53">
        <v>292.73</v>
      </c>
      <c r="E39" s="54">
        <v>133</v>
      </c>
      <c r="F39" s="55">
        <v>8564.7900000000009</v>
      </c>
      <c r="G39" s="55">
        <v>88.92</v>
      </c>
      <c r="H39" s="1">
        <f t="shared" si="3"/>
        <v>257</v>
      </c>
      <c r="I39" s="2">
        <f t="shared" si="4"/>
        <v>36761.440000000002</v>
      </c>
      <c r="J39" s="2">
        <f t="shared" si="5"/>
        <v>381.65000000000003</v>
      </c>
      <c r="K39" s="28">
        <f>IF('South Chart'!$L$44='South data'!A39,J39,0)</f>
        <v>0</v>
      </c>
    </row>
    <row r="40" spans="1:12" x14ac:dyDescent="0.2">
      <c r="A40" s="51" t="s">
        <v>179</v>
      </c>
      <c r="B40" s="56">
        <v>337</v>
      </c>
      <c r="C40" s="53">
        <v>56463.5</v>
      </c>
      <c r="D40" s="53">
        <v>300.54000000000002</v>
      </c>
      <c r="E40" s="54">
        <v>240</v>
      </c>
      <c r="F40" s="55">
        <v>17485.57</v>
      </c>
      <c r="G40" s="55">
        <v>93.07</v>
      </c>
      <c r="H40" s="1">
        <f t="shared" si="3"/>
        <v>577</v>
      </c>
      <c r="I40" s="2">
        <f t="shared" si="4"/>
        <v>73949.070000000007</v>
      </c>
      <c r="J40" s="2">
        <f t="shared" si="5"/>
        <v>393.61</v>
      </c>
      <c r="K40" s="28">
        <f>IF('South Chart'!$L$44='South data'!A40,J40,0)</f>
        <v>0</v>
      </c>
    </row>
    <row r="41" spans="1:12" x14ac:dyDescent="0.2">
      <c r="A41" s="51" t="s">
        <v>174</v>
      </c>
      <c r="B41" s="54">
        <v>217</v>
      </c>
      <c r="C41" s="53">
        <v>47779.55</v>
      </c>
      <c r="D41" s="53">
        <v>263</v>
      </c>
      <c r="E41" s="54">
        <v>350</v>
      </c>
      <c r="F41" s="55">
        <v>24952.5</v>
      </c>
      <c r="G41" s="55">
        <v>137.35</v>
      </c>
      <c r="H41" s="1">
        <f t="shared" si="3"/>
        <v>567</v>
      </c>
      <c r="I41" s="2">
        <f t="shared" si="4"/>
        <v>72732.05</v>
      </c>
      <c r="J41" s="2">
        <f t="shared" si="5"/>
        <v>400.35</v>
      </c>
      <c r="K41" s="28">
        <f>IF('South Chart'!$L$44='South data'!A41,J41,0)</f>
        <v>0</v>
      </c>
    </row>
    <row r="42" spans="1:12" x14ac:dyDescent="0.2">
      <c r="A42" s="51" t="s">
        <v>188</v>
      </c>
      <c r="B42" s="52">
        <v>351</v>
      </c>
      <c r="C42" s="53">
        <v>63228.03</v>
      </c>
      <c r="D42" s="53">
        <v>281</v>
      </c>
      <c r="E42" s="54">
        <v>381</v>
      </c>
      <c r="F42" s="55">
        <v>28171.55</v>
      </c>
      <c r="G42" s="55">
        <v>125.2</v>
      </c>
      <c r="H42" s="1">
        <f t="shared" si="3"/>
        <v>732</v>
      </c>
      <c r="I42" s="2">
        <f t="shared" si="4"/>
        <v>91399.58</v>
      </c>
      <c r="J42" s="2">
        <f t="shared" si="5"/>
        <v>406.2</v>
      </c>
      <c r="K42" s="28">
        <f>IF('South Chart'!$L$44='South data'!A42,J42,0)</f>
        <v>0</v>
      </c>
    </row>
    <row r="43" spans="1:12" x14ac:dyDescent="0.2">
      <c r="A43" s="51" t="s">
        <v>182</v>
      </c>
      <c r="B43" s="52">
        <v>450</v>
      </c>
      <c r="C43" s="53">
        <v>49033.74</v>
      </c>
      <c r="D43" s="53">
        <v>341.42</v>
      </c>
      <c r="E43" s="54">
        <v>118</v>
      </c>
      <c r="F43" s="55">
        <v>9739.31</v>
      </c>
      <c r="G43" s="55">
        <v>67.81</v>
      </c>
      <c r="H43" s="1">
        <f t="shared" si="3"/>
        <v>568</v>
      </c>
      <c r="I43" s="2">
        <f t="shared" si="4"/>
        <v>58773.049999999996</v>
      </c>
      <c r="J43" s="2">
        <f t="shared" si="5"/>
        <v>409.23</v>
      </c>
      <c r="K43" s="28">
        <f>IF('South Chart'!$L$44='South data'!A43,J43,0)</f>
        <v>0</v>
      </c>
    </row>
    <row r="44" spans="1:12" x14ac:dyDescent="0.2">
      <c r="A44" s="51" t="s">
        <v>196</v>
      </c>
      <c r="B44" s="52">
        <v>429</v>
      </c>
      <c r="C44" s="53">
        <v>85501.37</v>
      </c>
      <c r="D44" s="53">
        <v>294.3</v>
      </c>
      <c r="E44" s="54">
        <v>378</v>
      </c>
      <c r="F44" s="55">
        <v>34950.18</v>
      </c>
      <c r="G44" s="55">
        <v>120.3</v>
      </c>
      <c r="H44" s="1">
        <f t="shared" si="3"/>
        <v>807</v>
      </c>
      <c r="I44" s="2">
        <f t="shared" si="4"/>
        <v>120451.54999999999</v>
      </c>
      <c r="J44" s="2">
        <f t="shared" si="5"/>
        <v>414.6</v>
      </c>
      <c r="K44" s="28">
        <f>IF('South Chart'!$L$44='South data'!A44,J44,0)</f>
        <v>0</v>
      </c>
    </row>
    <row r="45" spans="1:12" x14ac:dyDescent="0.2">
      <c r="A45" s="51" t="s">
        <v>180</v>
      </c>
      <c r="B45" s="54">
        <v>340</v>
      </c>
      <c r="C45" s="53">
        <v>52819.16</v>
      </c>
      <c r="D45" s="53">
        <v>311.01</v>
      </c>
      <c r="E45" s="54">
        <v>258</v>
      </c>
      <c r="F45" s="55">
        <v>19222.990000000002</v>
      </c>
      <c r="G45" s="55">
        <v>113.19</v>
      </c>
      <c r="H45" s="1">
        <f t="shared" si="3"/>
        <v>598</v>
      </c>
      <c r="I45" s="2">
        <f t="shared" si="4"/>
        <v>72042.150000000009</v>
      </c>
      <c r="J45" s="2">
        <f t="shared" si="5"/>
        <v>424.2</v>
      </c>
      <c r="K45" s="28">
        <f>IF('South Chart'!$L$44='South data'!A45,J45,0)</f>
        <v>0</v>
      </c>
    </row>
    <row r="46" spans="1:12" x14ac:dyDescent="0.2">
      <c r="A46" s="51" t="s">
        <v>171</v>
      </c>
      <c r="B46" s="52">
        <v>231</v>
      </c>
      <c r="C46" s="53">
        <v>40930.129999999997</v>
      </c>
      <c r="D46" s="53">
        <v>311.42</v>
      </c>
      <c r="E46" s="54">
        <v>216</v>
      </c>
      <c r="F46" s="55">
        <v>16311.03</v>
      </c>
      <c r="G46" s="55">
        <v>124.11</v>
      </c>
      <c r="H46" s="1">
        <f t="shared" si="3"/>
        <v>447</v>
      </c>
      <c r="I46" s="2">
        <f t="shared" si="4"/>
        <v>57241.159999999996</v>
      </c>
      <c r="J46" s="2">
        <f t="shared" si="5"/>
        <v>435.53000000000003</v>
      </c>
      <c r="K46" s="28">
        <f>IF('South Chart'!$L$44='South data'!A46,J46,0)</f>
        <v>0</v>
      </c>
    </row>
    <row r="47" spans="1:12" x14ac:dyDescent="0.2">
      <c r="A47" s="51" t="s">
        <v>211</v>
      </c>
      <c r="B47" s="52">
        <v>262</v>
      </c>
      <c r="C47" s="53">
        <v>59402.23</v>
      </c>
      <c r="D47" s="53">
        <v>365.49</v>
      </c>
      <c r="E47" s="54">
        <v>150</v>
      </c>
      <c r="F47" s="55">
        <v>12669.3</v>
      </c>
      <c r="G47" s="55">
        <v>77.95</v>
      </c>
      <c r="H47" s="1">
        <f t="shared" si="3"/>
        <v>412</v>
      </c>
      <c r="I47" s="2">
        <f t="shared" si="4"/>
        <v>72071.53</v>
      </c>
      <c r="J47" s="2">
        <f t="shared" si="5"/>
        <v>443.44</v>
      </c>
      <c r="K47" s="28">
        <f>IF('South Chart'!$L$44='South data'!A47,J47,0)</f>
        <v>0</v>
      </c>
    </row>
    <row r="48" spans="1:12" x14ac:dyDescent="0.2">
      <c r="A48" s="51" t="s">
        <v>200</v>
      </c>
      <c r="B48" s="54">
        <v>235</v>
      </c>
      <c r="C48" s="53">
        <v>51611.43</v>
      </c>
      <c r="D48" s="53">
        <v>358.55</v>
      </c>
      <c r="E48" s="54">
        <v>152</v>
      </c>
      <c r="F48" s="55">
        <v>12943.66</v>
      </c>
      <c r="G48" s="55">
        <v>89.92</v>
      </c>
      <c r="H48" s="1">
        <f t="shared" si="3"/>
        <v>387</v>
      </c>
      <c r="I48" s="2">
        <f t="shared" si="4"/>
        <v>64555.09</v>
      </c>
      <c r="J48" s="2">
        <f t="shared" si="5"/>
        <v>448.47</v>
      </c>
      <c r="K48" s="28">
        <f>IF('South Chart'!$L$44='South data'!A48,J48,0)</f>
        <v>0</v>
      </c>
    </row>
    <row r="49" spans="1:11" x14ac:dyDescent="0.2">
      <c r="A49" s="51" t="s">
        <v>185</v>
      </c>
      <c r="B49" s="56">
        <v>192</v>
      </c>
      <c r="C49" s="53">
        <v>42481.82</v>
      </c>
      <c r="D49" s="53">
        <v>357.86</v>
      </c>
      <c r="E49" s="54">
        <v>159</v>
      </c>
      <c r="F49" s="55">
        <v>12336.93</v>
      </c>
      <c r="G49" s="55">
        <v>103.92</v>
      </c>
      <c r="H49" s="1">
        <f t="shared" si="3"/>
        <v>351</v>
      </c>
      <c r="I49" s="2">
        <f t="shared" si="4"/>
        <v>54818.75</v>
      </c>
      <c r="J49" s="2">
        <f t="shared" si="5"/>
        <v>461.78000000000003</v>
      </c>
      <c r="K49" s="28">
        <f>IF('South Chart'!$L$44='South data'!A49,J49,0)</f>
        <v>0</v>
      </c>
    </row>
    <row r="50" spans="1:11" x14ac:dyDescent="0.2">
      <c r="A50" s="51" t="s">
        <v>175</v>
      </c>
      <c r="B50" s="54">
        <v>340</v>
      </c>
      <c r="C50" s="53">
        <v>72035.05</v>
      </c>
      <c r="D50" s="53">
        <v>369.7</v>
      </c>
      <c r="E50" s="54">
        <v>290</v>
      </c>
      <c r="F50" s="55">
        <v>20119.599999999999</v>
      </c>
      <c r="G50" s="55">
        <v>103.26</v>
      </c>
      <c r="H50" s="1">
        <f t="shared" si="3"/>
        <v>630</v>
      </c>
      <c r="I50" s="2">
        <f t="shared" si="4"/>
        <v>92154.65</v>
      </c>
      <c r="J50" s="2">
        <f t="shared" si="5"/>
        <v>472.96</v>
      </c>
      <c r="K50" s="28">
        <f>IF('South Chart'!$L$44='South data'!A50,J50,0)</f>
        <v>0</v>
      </c>
    </row>
    <row r="51" spans="1:11" x14ac:dyDescent="0.2">
      <c r="A51" s="51" t="s">
        <v>184</v>
      </c>
      <c r="B51" s="52">
        <v>387</v>
      </c>
      <c r="C51" s="53">
        <v>111659.08</v>
      </c>
      <c r="D51" s="53">
        <v>374.83</v>
      </c>
      <c r="E51" s="54">
        <v>269</v>
      </c>
      <c r="F51" s="55">
        <v>32959.46</v>
      </c>
      <c r="G51" s="55">
        <v>110.64</v>
      </c>
      <c r="H51" s="1">
        <f t="shared" si="3"/>
        <v>656</v>
      </c>
      <c r="I51" s="2">
        <f t="shared" si="4"/>
        <v>144618.54</v>
      </c>
      <c r="J51" s="2">
        <f t="shared" si="5"/>
        <v>485.46999999999997</v>
      </c>
      <c r="K51" s="28">
        <f>IF('South Chart'!$L$44='South data'!A51,J51,0)</f>
        <v>0</v>
      </c>
    </row>
    <row r="52" spans="1:11" s="21" customFormat="1" x14ac:dyDescent="0.2">
      <c r="A52" s="54" t="s">
        <v>207</v>
      </c>
      <c r="B52" s="54">
        <v>978</v>
      </c>
      <c r="C52" s="55">
        <v>191783.45</v>
      </c>
      <c r="D52" s="55">
        <v>343.85</v>
      </c>
      <c r="E52" s="54">
        <v>1022</v>
      </c>
      <c r="F52" s="55">
        <v>86921.62</v>
      </c>
      <c r="G52" s="55">
        <v>155.84</v>
      </c>
      <c r="H52" s="1">
        <f t="shared" si="3"/>
        <v>2000</v>
      </c>
      <c r="I52" s="2">
        <f t="shared" si="4"/>
        <v>278705.07</v>
      </c>
      <c r="J52" s="2">
        <f t="shared" si="5"/>
        <v>499.69000000000005</v>
      </c>
      <c r="K52" s="28">
        <f>IF('South Chart'!$L$44='South data'!A52,J52,0)</f>
        <v>0</v>
      </c>
    </row>
    <row r="54" spans="1:11" x14ac:dyDescent="0.2">
      <c r="B54" s="1">
        <f>SUM(B3:B52)</f>
        <v>18339</v>
      </c>
      <c r="C54" s="2">
        <f>SUM(C3:C52)</f>
        <v>3150019.4999999995</v>
      </c>
      <c r="E54" s="1">
        <f>SUM(E3:E52)</f>
        <v>15618</v>
      </c>
      <c r="F54" s="2">
        <f>SUM(F3:F52)</f>
        <v>1245970.1299999999</v>
      </c>
      <c r="H54" s="1">
        <f>SUM(H3:H52)</f>
        <v>33957</v>
      </c>
      <c r="I54" s="2">
        <f>SUM(I3:I52)</f>
        <v>4395989.63</v>
      </c>
    </row>
  </sheetData>
  <sheetProtection password="DAA9" sheet="1" objects="1" scenarios="1"/>
  <sortState ref="A3:J52">
    <sortCondition ref="J3:J52"/>
  </sortState>
  <mergeCells count="3">
    <mergeCell ref="B1:D1"/>
    <mergeCell ref="E1:G1"/>
    <mergeCell ref="H1:J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30" sqref="J30"/>
    </sheetView>
  </sheetViews>
  <sheetFormatPr defaultRowHeight="11.25" x14ac:dyDescent="0.2"/>
  <cols>
    <col min="1" max="1" width="53.5" style="25" bestFit="1" customWidth="1"/>
    <col min="2" max="2" width="14.5" style="25" customWidth="1"/>
    <col min="3" max="3" width="14.33203125" style="25" customWidth="1"/>
    <col min="4" max="4" width="20.5" style="25" bestFit="1" customWidth="1"/>
    <col min="5" max="5" width="14" style="25" customWidth="1"/>
    <col min="6" max="6" width="14.6640625" style="25" bestFit="1" customWidth="1"/>
    <col min="7" max="7" width="20.5" style="25" bestFit="1" customWidth="1"/>
    <col min="8" max="8" width="11.6640625" style="25" bestFit="1" customWidth="1"/>
    <col min="9" max="9" width="14" style="25" bestFit="1" customWidth="1"/>
    <col min="10" max="10" width="20.5" style="25" bestFit="1" customWidth="1"/>
    <col min="11" max="11" width="9.33203125" style="25"/>
    <col min="12" max="12" width="9.5" style="25" bestFit="1" customWidth="1"/>
    <col min="13" max="16384" width="9.33203125" style="25"/>
  </cols>
  <sheetData>
    <row r="1" spans="1:14" x14ac:dyDescent="0.2">
      <c r="A1" s="3" t="s">
        <v>248</v>
      </c>
      <c r="B1" s="63" t="s">
        <v>4</v>
      </c>
      <c r="C1" s="63"/>
      <c r="D1" s="63"/>
      <c r="E1" s="63" t="s">
        <v>5</v>
      </c>
      <c r="F1" s="63"/>
      <c r="G1" s="63"/>
      <c r="H1" s="62" t="s">
        <v>6</v>
      </c>
      <c r="I1" s="62"/>
      <c r="J1" s="62"/>
    </row>
    <row r="2" spans="1:14" ht="23.25" customHeight="1" x14ac:dyDescent="0.2">
      <c r="A2" s="6" t="s">
        <v>220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</row>
    <row r="3" spans="1:14" s="21" customFormat="1" x14ac:dyDescent="0.2">
      <c r="A3" s="33" t="s">
        <v>221</v>
      </c>
      <c r="B3" s="34">
        <v>1141</v>
      </c>
      <c r="C3" s="35">
        <v>172672.98</v>
      </c>
      <c r="D3" s="35">
        <v>110.57</v>
      </c>
      <c r="E3" s="34">
        <v>949</v>
      </c>
      <c r="F3" s="35">
        <v>74279.03</v>
      </c>
      <c r="G3" s="35">
        <v>47.57</v>
      </c>
      <c r="H3" s="23">
        <f t="shared" ref="H3:H29" si="0">B3+E3</f>
        <v>2090</v>
      </c>
      <c r="I3" s="24">
        <f t="shared" ref="I3:I29" si="1">C3+F3</f>
        <v>246952.01</v>
      </c>
      <c r="J3" s="24">
        <f t="shared" ref="J3:J29" si="2">D3+G3</f>
        <v>158.13999999999999</v>
      </c>
      <c r="L3" s="29"/>
      <c r="M3" s="28"/>
      <c r="N3" s="28"/>
    </row>
    <row r="4" spans="1:14" x14ac:dyDescent="0.2">
      <c r="A4" s="33" t="s">
        <v>222</v>
      </c>
      <c r="B4" s="34">
        <v>2646</v>
      </c>
      <c r="C4" s="35">
        <v>369112.31</v>
      </c>
      <c r="D4" s="35">
        <v>156.38</v>
      </c>
      <c r="E4" s="34">
        <v>1861</v>
      </c>
      <c r="F4" s="35">
        <v>144173.15</v>
      </c>
      <c r="G4" s="35">
        <v>61.08</v>
      </c>
      <c r="H4" s="23">
        <f t="shared" si="0"/>
        <v>4507</v>
      </c>
      <c r="I4" s="24">
        <f t="shared" si="1"/>
        <v>513285.45999999996</v>
      </c>
      <c r="J4" s="24">
        <f t="shared" si="2"/>
        <v>217.45999999999998</v>
      </c>
    </row>
    <row r="5" spans="1:14" x14ac:dyDescent="0.2">
      <c r="A5" s="33" t="s">
        <v>223</v>
      </c>
      <c r="B5" s="34">
        <v>1371</v>
      </c>
      <c r="C5" s="35">
        <v>201698.95</v>
      </c>
      <c r="D5" s="35">
        <v>153.97</v>
      </c>
      <c r="E5" s="34">
        <v>1204</v>
      </c>
      <c r="F5" s="35">
        <v>94215.45</v>
      </c>
      <c r="G5" s="35">
        <v>71.92</v>
      </c>
      <c r="H5" s="23">
        <f t="shared" si="0"/>
        <v>2575</v>
      </c>
      <c r="I5" s="24">
        <f t="shared" si="1"/>
        <v>295914.40000000002</v>
      </c>
      <c r="J5" s="24">
        <f t="shared" si="2"/>
        <v>225.89</v>
      </c>
    </row>
    <row r="6" spans="1:14" x14ac:dyDescent="0.2">
      <c r="A6" s="33" t="s">
        <v>224</v>
      </c>
      <c r="B6" s="34">
        <v>2249</v>
      </c>
      <c r="C6" s="35">
        <v>380944.83</v>
      </c>
      <c r="D6" s="35">
        <v>167.47</v>
      </c>
      <c r="E6" s="34">
        <v>1737</v>
      </c>
      <c r="F6" s="35">
        <v>139306.35</v>
      </c>
      <c r="G6" s="35">
        <v>61.24</v>
      </c>
      <c r="H6" s="23">
        <f t="shared" si="0"/>
        <v>3986</v>
      </c>
      <c r="I6" s="24">
        <f t="shared" si="1"/>
        <v>520251.18000000005</v>
      </c>
      <c r="J6" s="24">
        <f t="shared" si="2"/>
        <v>228.71</v>
      </c>
      <c r="L6" s="23"/>
      <c r="M6" s="24"/>
      <c r="N6" s="24"/>
    </row>
    <row r="7" spans="1:14" x14ac:dyDescent="0.2">
      <c r="A7" s="33" t="s">
        <v>226</v>
      </c>
      <c r="B7" s="34">
        <v>1947</v>
      </c>
      <c r="C7" s="35">
        <v>291284.94</v>
      </c>
      <c r="D7" s="35">
        <v>166.79</v>
      </c>
      <c r="E7" s="34">
        <v>1691</v>
      </c>
      <c r="F7" s="35">
        <v>124914.66</v>
      </c>
      <c r="G7" s="35">
        <v>71.53</v>
      </c>
      <c r="H7" s="23">
        <f t="shared" si="0"/>
        <v>3638</v>
      </c>
      <c r="I7" s="24">
        <f t="shared" si="1"/>
        <v>416199.6</v>
      </c>
      <c r="J7" s="24">
        <f t="shared" si="2"/>
        <v>238.32</v>
      </c>
      <c r="L7" s="23"/>
      <c r="M7" s="24"/>
      <c r="N7" s="24"/>
    </row>
    <row r="8" spans="1:14" x14ac:dyDescent="0.2">
      <c r="A8" s="33" t="s">
        <v>228</v>
      </c>
      <c r="B8" s="34">
        <v>2269</v>
      </c>
      <c r="C8" s="35">
        <v>350974.44</v>
      </c>
      <c r="D8" s="35">
        <v>166.38</v>
      </c>
      <c r="E8" s="34">
        <v>1990</v>
      </c>
      <c r="F8" s="35">
        <v>154111.96</v>
      </c>
      <c r="G8" s="35">
        <v>73.06</v>
      </c>
      <c r="H8" s="23">
        <f t="shared" si="0"/>
        <v>4259</v>
      </c>
      <c r="I8" s="24">
        <f t="shared" si="1"/>
        <v>505086.4</v>
      </c>
      <c r="J8" s="24">
        <f t="shared" si="2"/>
        <v>239.44</v>
      </c>
    </row>
    <row r="9" spans="1:14" x14ac:dyDescent="0.2">
      <c r="A9" s="33" t="s">
        <v>225</v>
      </c>
      <c r="B9" s="34">
        <v>4170</v>
      </c>
      <c r="C9" s="35">
        <v>658971.61</v>
      </c>
      <c r="D9" s="35">
        <v>177.23</v>
      </c>
      <c r="E9" s="34">
        <v>3522</v>
      </c>
      <c r="F9" s="35">
        <v>272270.74</v>
      </c>
      <c r="G9" s="35">
        <v>73.23</v>
      </c>
      <c r="H9" s="23">
        <f t="shared" si="0"/>
        <v>7692</v>
      </c>
      <c r="I9" s="24">
        <f t="shared" si="1"/>
        <v>931242.35</v>
      </c>
      <c r="J9" s="24">
        <f t="shared" si="2"/>
        <v>250.45999999999998</v>
      </c>
    </row>
    <row r="10" spans="1:14" x14ac:dyDescent="0.2">
      <c r="A10" s="33" t="s">
        <v>229</v>
      </c>
      <c r="B10" s="34">
        <v>3075</v>
      </c>
      <c r="C10" s="35">
        <v>503384.73</v>
      </c>
      <c r="D10" s="35">
        <v>190.18</v>
      </c>
      <c r="E10" s="34">
        <v>2761</v>
      </c>
      <c r="F10" s="35">
        <v>221547.05</v>
      </c>
      <c r="G10" s="35">
        <v>83.7</v>
      </c>
      <c r="H10" s="23">
        <f t="shared" si="0"/>
        <v>5836</v>
      </c>
      <c r="I10" s="24">
        <f t="shared" si="1"/>
        <v>724931.78</v>
      </c>
      <c r="J10" s="24">
        <f t="shared" si="2"/>
        <v>273.88</v>
      </c>
      <c r="L10" s="23"/>
      <c r="M10" s="24"/>
      <c r="N10" s="24"/>
    </row>
    <row r="11" spans="1:14" x14ac:dyDescent="0.2">
      <c r="A11" s="33" t="s">
        <v>227</v>
      </c>
      <c r="B11" s="34">
        <v>4867</v>
      </c>
      <c r="C11" s="35">
        <v>729407.79</v>
      </c>
      <c r="D11" s="35">
        <v>204.54</v>
      </c>
      <c r="E11" s="34">
        <v>3511</v>
      </c>
      <c r="F11" s="35">
        <v>288963.01</v>
      </c>
      <c r="G11" s="35">
        <v>81.03</v>
      </c>
      <c r="H11" s="23">
        <f t="shared" si="0"/>
        <v>8378</v>
      </c>
      <c r="I11" s="24">
        <f t="shared" si="1"/>
        <v>1018370.8</v>
      </c>
      <c r="J11" s="24">
        <f t="shared" si="2"/>
        <v>285.57</v>
      </c>
      <c r="L11" s="23"/>
      <c r="M11" s="24"/>
      <c r="N11" s="24"/>
    </row>
    <row r="12" spans="1:14" x14ac:dyDescent="0.2">
      <c r="A12" s="33" t="s">
        <v>231</v>
      </c>
      <c r="B12" s="34">
        <v>1817</v>
      </c>
      <c r="C12" s="35">
        <v>333118.71999999997</v>
      </c>
      <c r="D12" s="35">
        <v>213.43</v>
      </c>
      <c r="E12" s="34">
        <v>1669</v>
      </c>
      <c r="F12" s="35">
        <v>127726.69</v>
      </c>
      <c r="G12" s="35">
        <v>81.83</v>
      </c>
      <c r="H12" s="23">
        <f t="shared" si="0"/>
        <v>3486</v>
      </c>
      <c r="I12" s="24">
        <f t="shared" si="1"/>
        <v>460845.41</v>
      </c>
      <c r="J12" s="24">
        <f t="shared" si="2"/>
        <v>295.26</v>
      </c>
    </row>
    <row r="13" spans="1:14" x14ac:dyDescent="0.2">
      <c r="A13" s="33" t="s">
        <v>235</v>
      </c>
      <c r="B13" s="34">
        <v>4063</v>
      </c>
      <c r="C13" s="35">
        <v>615410.68000000005</v>
      </c>
      <c r="D13" s="35">
        <v>206.64</v>
      </c>
      <c r="E13" s="34">
        <v>3813</v>
      </c>
      <c r="F13" s="35">
        <v>303085.11</v>
      </c>
      <c r="G13" s="35">
        <v>101.77</v>
      </c>
      <c r="H13" s="23">
        <f t="shared" si="0"/>
        <v>7876</v>
      </c>
      <c r="I13" s="24">
        <f t="shared" si="1"/>
        <v>918495.79</v>
      </c>
      <c r="J13" s="24">
        <f t="shared" si="2"/>
        <v>308.40999999999997</v>
      </c>
    </row>
    <row r="14" spans="1:14" x14ac:dyDescent="0.2">
      <c r="A14" s="33" t="s">
        <v>233</v>
      </c>
      <c r="B14" s="34">
        <v>2630</v>
      </c>
      <c r="C14" s="35">
        <v>361033.53</v>
      </c>
      <c r="D14" s="35">
        <v>210.24</v>
      </c>
      <c r="E14" s="34">
        <v>2401</v>
      </c>
      <c r="F14" s="35">
        <v>174256.47</v>
      </c>
      <c r="G14" s="35">
        <v>101.47</v>
      </c>
      <c r="H14" s="23">
        <f t="shared" si="0"/>
        <v>5031</v>
      </c>
      <c r="I14" s="24">
        <f t="shared" si="1"/>
        <v>535290</v>
      </c>
      <c r="J14" s="24">
        <f t="shared" si="2"/>
        <v>311.71000000000004</v>
      </c>
      <c r="L14" s="23"/>
      <c r="M14" s="24"/>
      <c r="N14" s="24"/>
    </row>
    <row r="15" spans="1:14" x14ac:dyDescent="0.2">
      <c r="A15" s="33" t="s">
        <v>236</v>
      </c>
      <c r="B15" s="34">
        <v>2574</v>
      </c>
      <c r="C15" s="35">
        <v>383038.57</v>
      </c>
      <c r="D15" s="35">
        <v>217.3</v>
      </c>
      <c r="E15" s="34">
        <v>2279</v>
      </c>
      <c r="F15" s="35">
        <v>166703.49</v>
      </c>
      <c r="G15" s="35">
        <v>94.57</v>
      </c>
      <c r="H15" s="23">
        <f t="shared" si="0"/>
        <v>4853</v>
      </c>
      <c r="I15" s="24">
        <f t="shared" si="1"/>
        <v>549742.06000000006</v>
      </c>
      <c r="J15" s="24">
        <f t="shared" si="2"/>
        <v>311.87</v>
      </c>
      <c r="L15" s="23"/>
      <c r="M15" s="24"/>
      <c r="N15" s="24"/>
    </row>
    <row r="16" spans="1:14" x14ac:dyDescent="0.2">
      <c r="A16" s="33" t="s">
        <v>239</v>
      </c>
      <c r="B16" s="34">
        <v>4014</v>
      </c>
      <c r="C16" s="35">
        <v>692206.21</v>
      </c>
      <c r="D16" s="35">
        <v>229.35</v>
      </c>
      <c r="E16" s="34">
        <v>3382</v>
      </c>
      <c r="F16" s="35">
        <v>256513.42</v>
      </c>
      <c r="G16" s="35">
        <v>84.99</v>
      </c>
      <c r="H16" s="23">
        <f t="shared" si="0"/>
        <v>7396</v>
      </c>
      <c r="I16" s="24">
        <f t="shared" si="1"/>
        <v>948719.63</v>
      </c>
      <c r="J16" s="24">
        <f t="shared" si="2"/>
        <v>314.33999999999997</v>
      </c>
      <c r="L16" s="23"/>
      <c r="M16" s="24"/>
      <c r="N16" s="24"/>
    </row>
    <row r="17" spans="1:14" x14ac:dyDescent="0.2">
      <c r="A17" s="33" t="s">
        <v>230</v>
      </c>
      <c r="B17" s="34">
        <v>2618</v>
      </c>
      <c r="C17" s="35">
        <v>359210.54</v>
      </c>
      <c r="D17" s="35">
        <v>232.23</v>
      </c>
      <c r="E17" s="34">
        <v>1650</v>
      </c>
      <c r="F17" s="35">
        <v>129970.52</v>
      </c>
      <c r="G17" s="35">
        <v>84.03</v>
      </c>
      <c r="H17" s="23">
        <f t="shared" si="0"/>
        <v>4268</v>
      </c>
      <c r="I17" s="24">
        <f t="shared" si="1"/>
        <v>489181.06</v>
      </c>
      <c r="J17" s="24">
        <f t="shared" si="2"/>
        <v>316.26</v>
      </c>
    </row>
    <row r="18" spans="1:14" x14ac:dyDescent="0.2">
      <c r="A18" s="33" t="s">
        <v>234</v>
      </c>
      <c r="B18" s="34">
        <v>1840</v>
      </c>
      <c r="C18" s="35">
        <v>327558.59000000003</v>
      </c>
      <c r="D18" s="35">
        <v>253.25</v>
      </c>
      <c r="E18" s="34">
        <v>1289</v>
      </c>
      <c r="F18" s="35">
        <v>90067.06</v>
      </c>
      <c r="G18" s="35">
        <v>69.64</v>
      </c>
      <c r="H18" s="23">
        <f t="shared" si="0"/>
        <v>3129</v>
      </c>
      <c r="I18" s="24">
        <f t="shared" si="1"/>
        <v>417625.65</v>
      </c>
      <c r="J18" s="24">
        <f t="shared" si="2"/>
        <v>322.89</v>
      </c>
    </row>
    <row r="19" spans="1:14" x14ac:dyDescent="0.2">
      <c r="A19" s="33" t="s">
        <v>232</v>
      </c>
      <c r="B19" s="34">
        <v>4050</v>
      </c>
      <c r="C19" s="35">
        <v>707517.84</v>
      </c>
      <c r="D19" s="35">
        <v>241.78</v>
      </c>
      <c r="E19" s="34">
        <v>3426</v>
      </c>
      <c r="F19" s="35">
        <v>259246.26</v>
      </c>
      <c r="G19" s="35">
        <v>88.59</v>
      </c>
      <c r="H19" s="29">
        <f t="shared" si="0"/>
        <v>7476</v>
      </c>
      <c r="I19" s="28">
        <f t="shared" si="1"/>
        <v>966764.1</v>
      </c>
      <c r="J19" s="28">
        <f t="shared" si="2"/>
        <v>330.37</v>
      </c>
    </row>
    <row r="20" spans="1:14" x14ac:dyDescent="0.2">
      <c r="A20" s="33" t="s">
        <v>238</v>
      </c>
      <c r="B20" s="34">
        <v>2232</v>
      </c>
      <c r="C20" s="35">
        <v>453317.29</v>
      </c>
      <c r="D20" s="35">
        <v>243.05</v>
      </c>
      <c r="E20" s="34">
        <v>1967</v>
      </c>
      <c r="F20" s="35">
        <v>167777.2</v>
      </c>
      <c r="G20" s="35">
        <v>89.95</v>
      </c>
      <c r="H20" s="23">
        <f t="shared" si="0"/>
        <v>4199</v>
      </c>
      <c r="I20" s="24">
        <f t="shared" si="1"/>
        <v>621094.49</v>
      </c>
      <c r="J20" s="24">
        <f t="shared" si="2"/>
        <v>333</v>
      </c>
    </row>
    <row r="21" spans="1:14" x14ac:dyDescent="0.2">
      <c r="A21" s="33" t="s">
        <v>240</v>
      </c>
      <c r="B21" s="34">
        <v>2756</v>
      </c>
      <c r="C21" s="35">
        <v>415677.72</v>
      </c>
      <c r="D21" s="35">
        <v>233.35</v>
      </c>
      <c r="E21" s="34">
        <v>2459</v>
      </c>
      <c r="F21" s="35">
        <v>199390.36</v>
      </c>
      <c r="G21" s="35">
        <v>111.93</v>
      </c>
      <c r="H21" s="23">
        <f t="shared" si="0"/>
        <v>5215</v>
      </c>
      <c r="I21" s="24">
        <f t="shared" si="1"/>
        <v>615068.07999999996</v>
      </c>
      <c r="J21" s="24">
        <f t="shared" si="2"/>
        <v>345.28</v>
      </c>
      <c r="L21" s="23"/>
      <c r="M21" s="24"/>
      <c r="N21" s="24"/>
    </row>
    <row r="22" spans="1:14" x14ac:dyDescent="0.2">
      <c r="A22" s="33" t="s">
        <v>237</v>
      </c>
      <c r="B22" s="34">
        <v>4216</v>
      </c>
      <c r="C22" s="35">
        <v>707792.94</v>
      </c>
      <c r="D22" s="35">
        <v>246.06</v>
      </c>
      <c r="E22" s="34">
        <v>3756</v>
      </c>
      <c r="F22" s="35">
        <v>300038.17</v>
      </c>
      <c r="G22" s="35">
        <v>104.31</v>
      </c>
      <c r="H22" s="29">
        <f t="shared" si="0"/>
        <v>7972</v>
      </c>
      <c r="I22" s="28">
        <f t="shared" si="1"/>
        <v>1007831.1099999999</v>
      </c>
      <c r="J22" s="28">
        <f t="shared" si="2"/>
        <v>350.37</v>
      </c>
    </row>
    <row r="23" spans="1:14" x14ac:dyDescent="0.2">
      <c r="A23" s="33" t="s">
        <v>241</v>
      </c>
      <c r="B23" s="34">
        <v>2517</v>
      </c>
      <c r="C23" s="35">
        <v>436778.65</v>
      </c>
      <c r="D23" s="35">
        <v>267.08</v>
      </c>
      <c r="E23" s="34">
        <v>2103</v>
      </c>
      <c r="F23" s="35">
        <v>158006.93</v>
      </c>
      <c r="G23" s="35">
        <v>96.62</v>
      </c>
      <c r="H23" s="23">
        <f t="shared" si="0"/>
        <v>4620</v>
      </c>
      <c r="I23" s="24">
        <f t="shared" si="1"/>
        <v>594785.58000000007</v>
      </c>
      <c r="J23" s="24">
        <f t="shared" si="2"/>
        <v>363.7</v>
      </c>
    </row>
    <row r="24" spans="1:14" x14ac:dyDescent="0.2">
      <c r="A24" s="33" t="s">
        <v>242</v>
      </c>
      <c r="B24" s="34">
        <v>1981</v>
      </c>
      <c r="C24" s="35">
        <v>280659.44</v>
      </c>
      <c r="D24" s="35">
        <v>225.17</v>
      </c>
      <c r="E24" s="34">
        <v>2258</v>
      </c>
      <c r="F24" s="35">
        <v>181216.32</v>
      </c>
      <c r="G24" s="35">
        <v>145.38999999999999</v>
      </c>
      <c r="H24" s="23">
        <f t="shared" si="0"/>
        <v>4239</v>
      </c>
      <c r="I24" s="24">
        <f t="shared" si="1"/>
        <v>461875.76</v>
      </c>
      <c r="J24" s="24">
        <f t="shared" si="2"/>
        <v>370.55999999999995</v>
      </c>
    </row>
    <row r="25" spans="1:14" x14ac:dyDescent="0.2">
      <c r="A25" s="33" t="s">
        <v>246</v>
      </c>
      <c r="B25" s="34">
        <v>4220</v>
      </c>
      <c r="C25" s="35">
        <v>671421.04</v>
      </c>
      <c r="D25" s="35">
        <v>245.03</v>
      </c>
      <c r="E25" s="34">
        <v>4790</v>
      </c>
      <c r="F25" s="35">
        <v>356770.89</v>
      </c>
      <c r="G25" s="35">
        <v>130.19999999999999</v>
      </c>
      <c r="H25" s="23">
        <f t="shared" si="0"/>
        <v>9010</v>
      </c>
      <c r="I25" s="24">
        <f t="shared" si="1"/>
        <v>1028191.93</v>
      </c>
      <c r="J25" s="24">
        <f t="shared" si="2"/>
        <v>375.23</v>
      </c>
      <c r="K25" s="11"/>
      <c r="L25" s="13"/>
    </row>
    <row r="26" spans="1:14" x14ac:dyDescent="0.2">
      <c r="A26" s="33" t="s">
        <v>243</v>
      </c>
      <c r="B26" s="34">
        <v>3707</v>
      </c>
      <c r="C26" s="35">
        <v>470064.08</v>
      </c>
      <c r="D26" s="35">
        <v>248.18</v>
      </c>
      <c r="E26" s="34">
        <v>3455</v>
      </c>
      <c r="F26" s="35">
        <v>256144.27</v>
      </c>
      <c r="G26" s="35">
        <v>135.22999999999999</v>
      </c>
      <c r="H26" s="23">
        <f t="shared" si="0"/>
        <v>7162</v>
      </c>
      <c r="I26" s="24">
        <f t="shared" si="1"/>
        <v>726208.35</v>
      </c>
      <c r="J26" s="24">
        <f t="shared" si="2"/>
        <v>383.40999999999997</v>
      </c>
    </row>
    <row r="27" spans="1:14" x14ac:dyDescent="0.2">
      <c r="A27" s="33" t="s">
        <v>245</v>
      </c>
      <c r="B27" s="34">
        <v>3740</v>
      </c>
      <c r="C27" s="35">
        <v>489576.77</v>
      </c>
      <c r="D27" s="35">
        <v>262.27999999999997</v>
      </c>
      <c r="E27" s="34">
        <v>2947</v>
      </c>
      <c r="F27" s="35">
        <v>242379.57</v>
      </c>
      <c r="G27" s="35">
        <v>129.85</v>
      </c>
      <c r="H27" s="23">
        <f t="shared" si="0"/>
        <v>6687</v>
      </c>
      <c r="I27" s="24">
        <f t="shared" si="1"/>
        <v>731956.34000000008</v>
      </c>
      <c r="J27" s="24">
        <f t="shared" si="2"/>
        <v>392.13</v>
      </c>
    </row>
    <row r="28" spans="1:14" x14ac:dyDescent="0.2">
      <c r="A28" s="33" t="s">
        <v>247</v>
      </c>
      <c r="B28" s="34">
        <v>4406</v>
      </c>
      <c r="C28" s="35">
        <v>729268.19</v>
      </c>
      <c r="D28" s="35">
        <v>288.8</v>
      </c>
      <c r="E28" s="34">
        <v>3813</v>
      </c>
      <c r="F28" s="35">
        <v>300364.51</v>
      </c>
      <c r="G28" s="35">
        <v>118.95</v>
      </c>
      <c r="H28" s="23">
        <f t="shared" si="0"/>
        <v>8219</v>
      </c>
      <c r="I28" s="24">
        <f t="shared" si="1"/>
        <v>1029632.7</v>
      </c>
      <c r="J28" s="24">
        <f t="shared" si="2"/>
        <v>407.75</v>
      </c>
    </row>
    <row r="29" spans="1:14" s="21" customFormat="1" x14ac:dyDescent="0.2">
      <c r="A29" s="33" t="s">
        <v>244</v>
      </c>
      <c r="B29" s="34">
        <v>2846</v>
      </c>
      <c r="C29" s="35">
        <v>458532.12</v>
      </c>
      <c r="D29" s="35">
        <v>251.34</v>
      </c>
      <c r="E29" s="34">
        <v>4107</v>
      </c>
      <c r="F29" s="35">
        <v>287789.3</v>
      </c>
      <c r="G29" s="35">
        <v>157.75</v>
      </c>
      <c r="H29" s="23">
        <f t="shared" si="0"/>
        <v>6953</v>
      </c>
      <c r="I29" s="24">
        <f t="shared" si="1"/>
        <v>746321.41999999993</v>
      </c>
      <c r="J29" s="24">
        <f t="shared" si="2"/>
        <v>409.09000000000003</v>
      </c>
      <c r="L29" s="29"/>
      <c r="M29" s="28"/>
      <c r="N29" s="28"/>
    </row>
    <row r="30" spans="1:14" x14ac:dyDescent="0.2">
      <c r="B30" s="26"/>
      <c r="C30" s="27"/>
      <c r="D30" s="27"/>
    </row>
    <row r="31" spans="1:14" x14ac:dyDescent="0.2">
      <c r="B31" s="26">
        <f>SUM(B3:B29)</f>
        <v>79962</v>
      </c>
      <c r="C31" s="24">
        <f>SUM(C3:C29)</f>
        <v>12550635.499999998</v>
      </c>
      <c r="D31" s="27"/>
      <c r="E31" s="26">
        <f>SUM(E3:E29)</f>
        <v>70790</v>
      </c>
      <c r="F31" s="24">
        <f>SUM(F3:F29)</f>
        <v>5471227.9399999995</v>
      </c>
      <c r="G31" s="27"/>
      <c r="H31" s="26">
        <f>SUM(H3:H29)</f>
        <v>150752</v>
      </c>
      <c r="I31" s="24">
        <f>SUM(I3:I29)</f>
        <v>18021863.439999998</v>
      </c>
      <c r="J31" s="27"/>
      <c r="K31" s="11" t="s">
        <v>3</v>
      </c>
      <c r="L31" s="32">
        <f>MEDIAN(J3:J29)</f>
        <v>314.33999999999997</v>
      </c>
    </row>
    <row r="32" spans="1:14" x14ac:dyDescent="0.2">
      <c r="B32" s="26"/>
      <c r="C32" s="27"/>
      <c r="D32" s="27"/>
    </row>
    <row r="33" spans="2:4" x14ac:dyDescent="0.2">
      <c r="B33" s="26"/>
      <c r="C33" s="27"/>
      <c r="D33" s="27"/>
    </row>
    <row r="34" spans="2:4" x14ac:dyDescent="0.2">
      <c r="B34" s="26"/>
      <c r="C34" s="27"/>
      <c r="D34" s="27"/>
    </row>
  </sheetData>
  <sheetProtection password="DAA9" sheet="1" objects="1" scenarios="1"/>
  <sortState ref="A3:J29">
    <sortCondition ref="J3:J29"/>
  </sortState>
  <mergeCells count="3">
    <mergeCell ref="H1:J1"/>
    <mergeCell ref="B1:D1"/>
    <mergeCell ref="E1:G1"/>
  </mergeCells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3:P44"/>
  <sheetViews>
    <sheetView showRowColHeaders="0" zoomScaleNormal="100" workbookViewId="0">
      <selection activeCell="L44" sqref="L44:P44"/>
    </sheetView>
  </sheetViews>
  <sheetFormatPr defaultRowHeight="11.25" x14ac:dyDescent="0.2"/>
  <cols>
    <col min="1" max="1" width="3.5" style="7" customWidth="1"/>
    <col min="2" max="16384" width="9.33203125" style="7"/>
  </cols>
  <sheetData>
    <row r="43" spans="2:16" ht="60.75" customHeight="1" thickBot="1" x14ac:dyDescent="0.25"/>
    <row r="44" spans="2:16" ht="15.75" thickBot="1" x14ac:dyDescent="0.25">
      <c r="B44" s="17" t="s">
        <v>217</v>
      </c>
      <c r="L44" s="64" t="s">
        <v>8</v>
      </c>
      <c r="M44" s="65"/>
      <c r="N44" s="65"/>
      <c r="O44" s="65"/>
      <c r="P44" s="66"/>
    </row>
  </sheetData>
  <sheetProtection sheet="1" objects="1" scenarios="1" selectLockedCells="1"/>
  <mergeCells count="1">
    <mergeCell ref="L44:P44"/>
  </mergeCells>
  <phoneticPr fontId="16" type="noConversion"/>
  <dataValidations count="1">
    <dataValidation type="list" allowBlank="1" showInputMessage="1" showErrorMessage="1" sqref="L44:P44">
      <formula1>London</formula1>
    </dataValidation>
  </dataValidations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pane xSplit="1" ySplit="2" topLeftCell="B3" activePane="bottomRight" state="frozen"/>
      <selection activeCell="L44" sqref="L44:P44"/>
      <selection pane="topRight" activeCell="L44" sqref="L44:P44"/>
      <selection pane="bottomLeft" activeCell="L44" sqref="L44:P44"/>
      <selection pane="bottomRight" activeCell="C26" sqref="C26"/>
    </sheetView>
  </sheetViews>
  <sheetFormatPr defaultRowHeight="11.25" x14ac:dyDescent="0.2"/>
  <cols>
    <col min="1" max="1" width="45.5" bestFit="1" customWidth="1"/>
    <col min="2" max="2" width="12.83203125" customWidth="1"/>
    <col min="3" max="3" width="13.83203125" bestFit="1" customWidth="1"/>
    <col min="4" max="4" width="20.33203125" bestFit="1" customWidth="1"/>
    <col min="5" max="5" width="12.83203125" customWidth="1"/>
    <col min="6" max="6" width="13.83203125" bestFit="1" customWidth="1"/>
    <col min="7" max="7" width="20.33203125" bestFit="1" customWidth="1"/>
    <col min="8" max="8" width="11.5" bestFit="1" customWidth="1"/>
    <col min="9" max="9" width="14.83203125" customWidth="1"/>
    <col min="10" max="10" width="20.33203125" bestFit="1" customWidth="1"/>
    <col min="11" max="11" width="17.6640625" bestFit="1" customWidth="1"/>
  </cols>
  <sheetData>
    <row r="1" spans="1:11" x14ac:dyDescent="0.2">
      <c r="A1" s="3" t="s">
        <v>248</v>
      </c>
      <c r="B1" s="61" t="s">
        <v>4</v>
      </c>
      <c r="C1" s="61"/>
      <c r="D1" s="61"/>
      <c r="E1" s="61" t="s">
        <v>5</v>
      </c>
      <c r="F1" s="61"/>
      <c r="G1" s="61"/>
      <c r="H1" s="61" t="s">
        <v>6</v>
      </c>
      <c r="I1" s="61"/>
      <c r="J1" s="61"/>
    </row>
    <row r="2" spans="1:11" ht="21" customHeight="1" x14ac:dyDescent="0.2">
      <c r="A2" s="6" t="s">
        <v>212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  <c r="K2" s="6" t="s">
        <v>219</v>
      </c>
    </row>
    <row r="3" spans="1:11" s="21" customFormat="1" x14ac:dyDescent="0.2">
      <c r="A3" s="36" t="s">
        <v>29</v>
      </c>
      <c r="B3" s="37">
        <v>252</v>
      </c>
      <c r="C3" s="38">
        <v>25652</v>
      </c>
      <c r="D3" s="38">
        <v>104.84</v>
      </c>
      <c r="E3" s="39">
        <v>152</v>
      </c>
      <c r="F3" s="40">
        <v>10982.05</v>
      </c>
      <c r="G3" s="40">
        <v>44.88</v>
      </c>
      <c r="H3" s="1">
        <f t="shared" ref="H3:H34" si="0">B3+E3</f>
        <v>404</v>
      </c>
      <c r="I3" s="2">
        <f t="shared" ref="I3:I34" si="1">C3+F3</f>
        <v>36634.050000000003</v>
      </c>
      <c r="J3" s="2">
        <f t="shared" ref="J3:J34" si="2">D3+G3</f>
        <v>149.72</v>
      </c>
      <c r="K3" s="2">
        <f>IF('London Chart'!$L$44='London data'!A3,J3,0)</f>
        <v>0</v>
      </c>
    </row>
    <row r="4" spans="1:11" x14ac:dyDescent="0.2">
      <c r="A4" s="36" t="s">
        <v>13</v>
      </c>
      <c r="B4" s="37">
        <v>247</v>
      </c>
      <c r="C4" s="38">
        <v>34181.74</v>
      </c>
      <c r="D4" s="38">
        <v>109.75</v>
      </c>
      <c r="E4" s="39">
        <v>205</v>
      </c>
      <c r="F4" s="40">
        <v>14638.56</v>
      </c>
      <c r="G4" s="40">
        <v>47</v>
      </c>
      <c r="H4" s="1">
        <f t="shared" si="0"/>
        <v>452</v>
      </c>
      <c r="I4" s="2">
        <f t="shared" si="1"/>
        <v>48820.299999999996</v>
      </c>
      <c r="J4" s="2">
        <f t="shared" si="2"/>
        <v>156.75</v>
      </c>
      <c r="K4" s="2">
        <f>IF('London Chart'!$L$44='London data'!A4,J4,0)</f>
        <v>0</v>
      </c>
    </row>
    <row r="5" spans="1:11" x14ac:dyDescent="0.2">
      <c r="A5" s="36" t="s">
        <v>14</v>
      </c>
      <c r="B5" s="37">
        <v>232</v>
      </c>
      <c r="C5" s="38">
        <v>24233.599999999999</v>
      </c>
      <c r="D5" s="38">
        <v>108.1</v>
      </c>
      <c r="E5" s="39">
        <v>165</v>
      </c>
      <c r="F5" s="40">
        <v>11864.64</v>
      </c>
      <c r="G5" s="40">
        <v>52.92</v>
      </c>
      <c r="H5" s="1">
        <f t="shared" si="0"/>
        <v>397</v>
      </c>
      <c r="I5" s="2">
        <f t="shared" si="1"/>
        <v>36098.239999999998</v>
      </c>
      <c r="J5" s="2">
        <f t="shared" si="2"/>
        <v>161.01999999999998</v>
      </c>
      <c r="K5" s="2">
        <f>IF('London Chart'!$L$44='London data'!A5,J5,0)</f>
        <v>0</v>
      </c>
    </row>
    <row r="6" spans="1:11" x14ac:dyDescent="0.2">
      <c r="A6" s="36" t="s">
        <v>16</v>
      </c>
      <c r="B6" s="37">
        <v>354</v>
      </c>
      <c r="C6" s="38">
        <v>39804.959999999999</v>
      </c>
      <c r="D6" s="38">
        <v>97.8</v>
      </c>
      <c r="E6" s="39">
        <v>340</v>
      </c>
      <c r="F6" s="40">
        <v>26527.15</v>
      </c>
      <c r="G6" s="40">
        <v>65.180000000000007</v>
      </c>
      <c r="H6" s="1">
        <f t="shared" si="0"/>
        <v>694</v>
      </c>
      <c r="I6" s="2">
        <f t="shared" si="1"/>
        <v>66332.11</v>
      </c>
      <c r="J6" s="2">
        <f t="shared" si="2"/>
        <v>162.98000000000002</v>
      </c>
      <c r="K6" s="2">
        <f>IF('London Chart'!$L$44='London data'!A6,J6,0)</f>
        <v>0</v>
      </c>
    </row>
    <row r="7" spans="1:11" x14ac:dyDescent="0.2">
      <c r="A7" s="36" t="s">
        <v>10</v>
      </c>
      <c r="B7" s="37">
        <v>350</v>
      </c>
      <c r="C7" s="38">
        <v>53424.92</v>
      </c>
      <c r="D7" s="38">
        <v>143.84</v>
      </c>
      <c r="E7" s="39">
        <v>217</v>
      </c>
      <c r="F7" s="40">
        <v>17165.3</v>
      </c>
      <c r="G7" s="40">
        <v>46.21</v>
      </c>
      <c r="H7" s="1">
        <f t="shared" si="0"/>
        <v>567</v>
      </c>
      <c r="I7" s="2">
        <f t="shared" si="1"/>
        <v>70590.22</v>
      </c>
      <c r="J7" s="2">
        <f t="shared" si="2"/>
        <v>190.05</v>
      </c>
      <c r="K7" s="2">
        <f>IF('London Chart'!$L$44='London data'!A7,J7,0)</f>
        <v>0</v>
      </c>
    </row>
    <row r="8" spans="1:11" x14ac:dyDescent="0.2">
      <c r="A8" s="36" t="s">
        <v>26</v>
      </c>
      <c r="B8" s="37">
        <v>252</v>
      </c>
      <c r="C8" s="38">
        <v>39767.870000000003</v>
      </c>
      <c r="D8" s="38">
        <v>143.72999999999999</v>
      </c>
      <c r="E8" s="39">
        <v>176</v>
      </c>
      <c r="F8" s="40">
        <v>13898.37</v>
      </c>
      <c r="G8" s="40">
        <v>50.23</v>
      </c>
      <c r="H8" s="23">
        <f t="shared" si="0"/>
        <v>428</v>
      </c>
      <c r="I8" s="24">
        <f t="shared" si="1"/>
        <v>53666.240000000005</v>
      </c>
      <c r="J8" s="24">
        <f t="shared" si="2"/>
        <v>193.95999999999998</v>
      </c>
      <c r="K8" s="2">
        <f>IF('London Chart'!$L$44='London data'!A8,J8,0)</f>
        <v>0</v>
      </c>
    </row>
    <row r="9" spans="1:11" x14ac:dyDescent="0.2">
      <c r="A9" s="36" t="s">
        <v>15</v>
      </c>
      <c r="B9" s="37">
        <v>265</v>
      </c>
      <c r="C9" s="38">
        <v>39173.019999999997</v>
      </c>
      <c r="D9" s="38">
        <v>127.1</v>
      </c>
      <c r="E9" s="39">
        <v>283</v>
      </c>
      <c r="F9" s="40">
        <v>21549.21</v>
      </c>
      <c r="G9" s="40">
        <v>69.92</v>
      </c>
      <c r="H9" s="1">
        <f t="shared" si="0"/>
        <v>548</v>
      </c>
      <c r="I9" s="2">
        <f t="shared" si="1"/>
        <v>60722.229999999996</v>
      </c>
      <c r="J9" s="2">
        <f t="shared" si="2"/>
        <v>197.01999999999998</v>
      </c>
      <c r="K9" s="2">
        <f>IF('London Chart'!$L$44='London data'!A9,J9,0)</f>
        <v>0</v>
      </c>
    </row>
    <row r="10" spans="1:11" x14ac:dyDescent="0.2">
      <c r="A10" s="36" t="s">
        <v>27</v>
      </c>
      <c r="B10" s="37">
        <v>521</v>
      </c>
      <c r="C10" s="38">
        <v>57658.68</v>
      </c>
      <c r="D10" s="38">
        <v>138.49</v>
      </c>
      <c r="E10" s="39">
        <v>377</v>
      </c>
      <c r="F10" s="40">
        <v>27574.65</v>
      </c>
      <c r="G10" s="40">
        <v>66.23</v>
      </c>
      <c r="H10" s="1">
        <f t="shared" si="0"/>
        <v>898</v>
      </c>
      <c r="I10" s="2">
        <f t="shared" si="1"/>
        <v>85233.33</v>
      </c>
      <c r="J10" s="2">
        <f t="shared" si="2"/>
        <v>204.72000000000003</v>
      </c>
      <c r="K10" s="2">
        <f>IF('London Chart'!$L$44='London data'!A10,J10,0)</f>
        <v>0</v>
      </c>
    </row>
    <row r="11" spans="1:11" x14ac:dyDescent="0.2">
      <c r="A11" s="36" t="s">
        <v>12</v>
      </c>
      <c r="B11" s="37">
        <v>329</v>
      </c>
      <c r="C11" s="38">
        <v>45296.68</v>
      </c>
      <c r="D11" s="38">
        <v>164.79</v>
      </c>
      <c r="E11" s="39">
        <v>172</v>
      </c>
      <c r="F11" s="40">
        <v>11623.54</v>
      </c>
      <c r="G11" s="40">
        <v>42.29</v>
      </c>
      <c r="H11" s="1">
        <f t="shared" si="0"/>
        <v>501</v>
      </c>
      <c r="I11" s="2">
        <f t="shared" si="1"/>
        <v>56920.22</v>
      </c>
      <c r="J11" s="2">
        <f t="shared" si="2"/>
        <v>207.07999999999998</v>
      </c>
      <c r="K11" s="2">
        <f>IF('London Chart'!$L$44='London data'!A11,J11,0)</f>
        <v>0</v>
      </c>
    </row>
    <row r="12" spans="1:11" x14ac:dyDescent="0.2">
      <c r="A12" s="36" t="s">
        <v>23</v>
      </c>
      <c r="B12" s="37">
        <v>211</v>
      </c>
      <c r="C12" s="38">
        <v>34811.74</v>
      </c>
      <c r="D12" s="38">
        <v>169.16</v>
      </c>
      <c r="E12" s="39">
        <v>114</v>
      </c>
      <c r="F12" s="40">
        <v>8773.9599999999991</v>
      </c>
      <c r="G12" s="40">
        <v>42.64</v>
      </c>
      <c r="H12" s="1">
        <f t="shared" si="0"/>
        <v>325</v>
      </c>
      <c r="I12" s="2">
        <f t="shared" si="1"/>
        <v>43585.7</v>
      </c>
      <c r="J12" s="2">
        <f t="shared" si="2"/>
        <v>211.8</v>
      </c>
      <c r="K12" s="2">
        <f>IF('London Chart'!$L$44='London data'!A12,J12,0)</f>
        <v>0</v>
      </c>
    </row>
    <row r="13" spans="1:11" x14ac:dyDescent="0.2">
      <c r="A13" s="36" t="s">
        <v>25</v>
      </c>
      <c r="B13" s="37">
        <v>230</v>
      </c>
      <c r="C13" s="38">
        <v>39466.699999999997</v>
      </c>
      <c r="D13" s="38">
        <v>126.38</v>
      </c>
      <c r="E13" s="39">
        <v>361</v>
      </c>
      <c r="F13" s="40">
        <v>26942.92</v>
      </c>
      <c r="G13" s="40">
        <v>86.28</v>
      </c>
      <c r="H13" s="1">
        <f t="shared" si="0"/>
        <v>591</v>
      </c>
      <c r="I13" s="2">
        <f t="shared" si="1"/>
        <v>66409.62</v>
      </c>
      <c r="J13" s="2">
        <f t="shared" si="2"/>
        <v>212.66</v>
      </c>
      <c r="K13" s="2">
        <f>IF('London Chart'!$L$44='London data'!A13,J13,0)</f>
        <v>0</v>
      </c>
    </row>
    <row r="14" spans="1:11" x14ac:dyDescent="0.2">
      <c r="A14" s="36" t="s">
        <v>9</v>
      </c>
      <c r="B14" s="37">
        <v>514</v>
      </c>
      <c r="C14" s="38">
        <v>64486.23</v>
      </c>
      <c r="D14" s="38">
        <v>149.4</v>
      </c>
      <c r="E14" s="39">
        <v>367</v>
      </c>
      <c r="F14" s="40">
        <v>28285.47</v>
      </c>
      <c r="G14" s="40">
        <v>65.53</v>
      </c>
      <c r="H14" s="1">
        <f t="shared" si="0"/>
        <v>881</v>
      </c>
      <c r="I14" s="2">
        <f t="shared" si="1"/>
        <v>92771.700000000012</v>
      </c>
      <c r="J14" s="2">
        <f t="shared" si="2"/>
        <v>214.93</v>
      </c>
      <c r="K14" s="2">
        <f>IF('London Chart'!$L$44='London data'!A14,J14,0)</f>
        <v>0</v>
      </c>
    </row>
    <row r="15" spans="1:11" x14ac:dyDescent="0.2">
      <c r="A15" s="36" t="s">
        <v>21</v>
      </c>
      <c r="B15" s="37">
        <v>308</v>
      </c>
      <c r="C15" s="38">
        <v>52446.91</v>
      </c>
      <c r="D15" s="38">
        <v>166.14</v>
      </c>
      <c r="E15" s="39">
        <v>250</v>
      </c>
      <c r="F15" s="40">
        <v>19994.98</v>
      </c>
      <c r="G15" s="40">
        <v>63.34</v>
      </c>
      <c r="H15" s="1">
        <f t="shared" si="0"/>
        <v>558</v>
      </c>
      <c r="I15" s="2">
        <f t="shared" si="1"/>
        <v>72441.89</v>
      </c>
      <c r="J15" s="2">
        <f t="shared" si="2"/>
        <v>229.48</v>
      </c>
      <c r="K15" s="2">
        <f>IF('London Chart'!$L$44='London data'!A15,J15,0)</f>
        <v>0</v>
      </c>
    </row>
    <row r="16" spans="1:11" x14ac:dyDescent="0.2">
      <c r="A16" s="36" t="s">
        <v>30</v>
      </c>
      <c r="B16" s="37">
        <v>313</v>
      </c>
      <c r="C16" s="38">
        <v>31606.09</v>
      </c>
      <c r="D16" s="38">
        <v>148.33000000000001</v>
      </c>
      <c r="E16" s="39">
        <v>222</v>
      </c>
      <c r="F16" s="40">
        <v>17913.490000000002</v>
      </c>
      <c r="G16" s="40">
        <v>84.07</v>
      </c>
      <c r="H16" s="1">
        <f t="shared" si="0"/>
        <v>535</v>
      </c>
      <c r="I16" s="2">
        <f t="shared" si="1"/>
        <v>49519.58</v>
      </c>
      <c r="J16" s="2">
        <f t="shared" si="2"/>
        <v>232.4</v>
      </c>
      <c r="K16" s="2">
        <f>IF('London Chart'!$L$44='London data'!A16,J16,0)</f>
        <v>0</v>
      </c>
    </row>
    <row r="17" spans="1:11" x14ac:dyDescent="0.2">
      <c r="A17" s="36" t="s">
        <v>31</v>
      </c>
      <c r="B17" s="37">
        <v>233</v>
      </c>
      <c r="C17" s="38">
        <v>34930.97</v>
      </c>
      <c r="D17" s="38">
        <v>181.43</v>
      </c>
      <c r="E17" s="39">
        <v>138</v>
      </c>
      <c r="F17" s="40">
        <v>10814.68</v>
      </c>
      <c r="G17" s="40">
        <v>56.17</v>
      </c>
      <c r="H17" s="1">
        <f t="shared" si="0"/>
        <v>371</v>
      </c>
      <c r="I17" s="2">
        <f t="shared" si="1"/>
        <v>45745.65</v>
      </c>
      <c r="J17" s="2">
        <f t="shared" si="2"/>
        <v>237.60000000000002</v>
      </c>
      <c r="K17" s="2">
        <f>IF('London Chart'!$L$44='London data'!A17,J17,0)</f>
        <v>0</v>
      </c>
    </row>
    <row r="18" spans="1:11" x14ac:dyDescent="0.2">
      <c r="A18" s="36" t="s">
        <v>11</v>
      </c>
      <c r="B18" s="37">
        <v>333</v>
      </c>
      <c r="C18" s="38">
        <v>51213.32</v>
      </c>
      <c r="D18" s="38">
        <v>194.44</v>
      </c>
      <c r="E18" s="39">
        <v>201</v>
      </c>
      <c r="F18" s="40">
        <v>14449.74</v>
      </c>
      <c r="G18" s="40">
        <v>54.86</v>
      </c>
      <c r="H18" s="1">
        <f t="shared" si="0"/>
        <v>534</v>
      </c>
      <c r="I18" s="2">
        <f t="shared" si="1"/>
        <v>65663.06</v>
      </c>
      <c r="J18" s="2">
        <f t="shared" si="2"/>
        <v>249.3</v>
      </c>
      <c r="K18" s="2">
        <f>IF('London Chart'!$L$44='London data'!A18,J18,0)</f>
        <v>0</v>
      </c>
    </row>
    <row r="19" spans="1:11" x14ac:dyDescent="0.2">
      <c r="A19" s="36" t="s">
        <v>22</v>
      </c>
      <c r="B19" s="37">
        <v>321</v>
      </c>
      <c r="C19" s="38">
        <v>58557.48</v>
      </c>
      <c r="D19" s="38">
        <v>189.48</v>
      </c>
      <c r="E19" s="39">
        <v>246</v>
      </c>
      <c r="F19" s="40">
        <v>20159.8</v>
      </c>
      <c r="G19" s="40">
        <v>65.23</v>
      </c>
      <c r="H19" s="23">
        <f t="shared" si="0"/>
        <v>567</v>
      </c>
      <c r="I19" s="24">
        <f t="shared" si="1"/>
        <v>78717.279999999999</v>
      </c>
      <c r="J19" s="24">
        <f t="shared" si="2"/>
        <v>254.70999999999998</v>
      </c>
      <c r="K19" s="2">
        <f>IF('London Chart'!$L$44='London data'!A19,J19,0)</f>
        <v>0</v>
      </c>
    </row>
    <row r="20" spans="1:11" x14ac:dyDescent="0.2">
      <c r="A20" s="36" t="s">
        <v>19</v>
      </c>
      <c r="B20" s="37">
        <v>362</v>
      </c>
      <c r="C20" s="38">
        <v>68521.679999999993</v>
      </c>
      <c r="D20" s="38">
        <v>173.47</v>
      </c>
      <c r="E20" s="39">
        <v>452</v>
      </c>
      <c r="F20" s="40">
        <v>36341.440000000002</v>
      </c>
      <c r="G20" s="40">
        <v>92</v>
      </c>
      <c r="H20" s="1">
        <f t="shared" si="0"/>
        <v>814</v>
      </c>
      <c r="I20" s="2">
        <f t="shared" si="1"/>
        <v>104863.12</v>
      </c>
      <c r="J20" s="2">
        <f t="shared" si="2"/>
        <v>265.47000000000003</v>
      </c>
      <c r="K20" s="2">
        <f>IF('London Chart'!$L$44='London data'!A20,J20,0)</f>
        <v>0</v>
      </c>
    </row>
    <row r="21" spans="1:11" x14ac:dyDescent="0.2">
      <c r="A21" s="36" t="s">
        <v>18</v>
      </c>
      <c r="B21" s="37">
        <v>296</v>
      </c>
      <c r="C21" s="38">
        <v>44864.86</v>
      </c>
      <c r="D21" s="38">
        <v>204.98</v>
      </c>
      <c r="E21" s="39">
        <v>172</v>
      </c>
      <c r="F21" s="40">
        <v>13631.87</v>
      </c>
      <c r="G21" s="40">
        <v>62.28</v>
      </c>
      <c r="H21" s="1">
        <f t="shared" si="0"/>
        <v>468</v>
      </c>
      <c r="I21" s="2">
        <f t="shared" si="1"/>
        <v>58496.73</v>
      </c>
      <c r="J21" s="2">
        <f t="shared" si="2"/>
        <v>267.26</v>
      </c>
      <c r="K21" s="2">
        <f>IF('London Chart'!$L$44='London data'!A21,J21,0)</f>
        <v>0</v>
      </c>
    </row>
    <row r="22" spans="1:11" x14ac:dyDescent="0.2">
      <c r="A22" s="36" t="s">
        <v>28</v>
      </c>
      <c r="B22" s="37">
        <v>451</v>
      </c>
      <c r="C22" s="38">
        <v>68190.399999999994</v>
      </c>
      <c r="D22" s="38">
        <v>204.45</v>
      </c>
      <c r="E22" s="39">
        <v>302</v>
      </c>
      <c r="F22" s="40">
        <v>23876.53</v>
      </c>
      <c r="G22" s="40">
        <v>71.59</v>
      </c>
      <c r="H22" s="1">
        <f t="shared" si="0"/>
        <v>753</v>
      </c>
      <c r="I22" s="2">
        <f t="shared" si="1"/>
        <v>92066.93</v>
      </c>
      <c r="J22" s="2">
        <f t="shared" si="2"/>
        <v>276.03999999999996</v>
      </c>
      <c r="K22" s="2">
        <f>IF('London Chart'!$L$44='London data'!A22,J22,0)</f>
        <v>0</v>
      </c>
    </row>
    <row r="23" spans="1:11" x14ac:dyDescent="0.2">
      <c r="A23" s="36" t="s">
        <v>17</v>
      </c>
      <c r="B23" s="37">
        <v>471</v>
      </c>
      <c r="C23" s="38">
        <v>77869.39</v>
      </c>
      <c r="D23" s="38">
        <v>199.26</v>
      </c>
      <c r="E23" s="39">
        <v>376</v>
      </c>
      <c r="F23" s="40">
        <v>31774.97</v>
      </c>
      <c r="G23" s="40">
        <v>81.31</v>
      </c>
      <c r="H23" s="1">
        <f t="shared" si="0"/>
        <v>847</v>
      </c>
      <c r="I23" s="2">
        <f t="shared" si="1"/>
        <v>109644.36</v>
      </c>
      <c r="J23" s="2">
        <f t="shared" si="2"/>
        <v>280.57</v>
      </c>
      <c r="K23" s="2">
        <f>IF('London Chart'!$L$44='London data'!A23,J23,0)</f>
        <v>0</v>
      </c>
    </row>
    <row r="24" spans="1:11" x14ac:dyDescent="0.2">
      <c r="A24" s="36" t="s">
        <v>37</v>
      </c>
      <c r="B24" s="37">
        <v>458</v>
      </c>
      <c r="C24" s="38">
        <v>62645.51</v>
      </c>
      <c r="D24" s="38">
        <v>214.78</v>
      </c>
      <c r="E24" s="39">
        <v>253</v>
      </c>
      <c r="F24" s="40">
        <v>19374.490000000002</v>
      </c>
      <c r="G24" s="40">
        <v>66.430000000000007</v>
      </c>
      <c r="H24" s="1">
        <f t="shared" si="0"/>
        <v>711</v>
      </c>
      <c r="I24" s="2">
        <f t="shared" si="1"/>
        <v>82020</v>
      </c>
      <c r="J24" s="2">
        <f t="shared" si="2"/>
        <v>281.21000000000004</v>
      </c>
      <c r="K24" s="2">
        <f>IF('London Chart'!$L$44='London data'!A24,J24,0)</f>
        <v>0</v>
      </c>
    </row>
    <row r="25" spans="1:11" x14ac:dyDescent="0.2">
      <c r="A25" s="36" t="s">
        <v>40</v>
      </c>
      <c r="B25" s="37">
        <v>492</v>
      </c>
      <c r="C25" s="38">
        <v>67595.75</v>
      </c>
      <c r="D25" s="38">
        <v>209.03</v>
      </c>
      <c r="E25" s="39">
        <v>267</v>
      </c>
      <c r="F25" s="40">
        <v>23684.37</v>
      </c>
      <c r="G25" s="40">
        <v>73.239999999999995</v>
      </c>
      <c r="H25" s="1">
        <f t="shared" si="0"/>
        <v>759</v>
      </c>
      <c r="I25" s="2">
        <f t="shared" si="1"/>
        <v>91280.12</v>
      </c>
      <c r="J25" s="2">
        <f t="shared" si="2"/>
        <v>282.27</v>
      </c>
      <c r="K25" s="2">
        <f>IF('London Chart'!$L$44='London data'!A25,J25,0)</f>
        <v>0</v>
      </c>
    </row>
    <row r="26" spans="1:11" x14ac:dyDescent="0.2">
      <c r="A26" s="36" t="s">
        <v>33</v>
      </c>
      <c r="B26" s="37">
        <v>301</v>
      </c>
      <c r="C26" s="38">
        <v>58905.41</v>
      </c>
      <c r="D26" s="38">
        <v>191.46</v>
      </c>
      <c r="E26" s="39">
        <v>379</v>
      </c>
      <c r="F26" s="40">
        <v>28603.55</v>
      </c>
      <c r="G26" s="40">
        <v>92.97</v>
      </c>
      <c r="H26" s="1">
        <f t="shared" si="0"/>
        <v>680</v>
      </c>
      <c r="I26" s="2">
        <f t="shared" si="1"/>
        <v>87508.96</v>
      </c>
      <c r="J26" s="2">
        <f t="shared" si="2"/>
        <v>284.43</v>
      </c>
      <c r="K26" s="2">
        <f>IF('London Chart'!$L$44='London data'!A26,J26,0)</f>
        <v>0</v>
      </c>
    </row>
    <row r="27" spans="1:11" x14ac:dyDescent="0.2">
      <c r="A27" s="36" t="s">
        <v>34</v>
      </c>
      <c r="B27" s="37">
        <v>326</v>
      </c>
      <c r="C27" s="38">
        <v>45327.97</v>
      </c>
      <c r="D27" s="38">
        <v>204.51</v>
      </c>
      <c r="E27" s="39">
        <v>244</v>
      </c>
      <c r="F27" s="40">
        <v>21027.16</v>
      </c>
      <c r="G27" s="40">
        <v>94.87</v>
      </c>
      <c r="H27" s="19">
        <f t="shared" si="0"/>
        <v>570</v>
      </c>
      <c r="I27" s="20">
        <f t="shared" si="1"/>
        <v>66355.13</v>
      </c>
      <c r="J27" s="20">
        <f t="shared" si="2"/>
        <v>299.38</v>
      </c>
      <c r="K27" s="2">
        <f>IF('London Chart'!$L$44='London data'!A27,J27,0)</f>
        <v>0</v>
      </c>
    </row>
    <row r="28" spans="1:11" x14ac:dyDescent="0.2">
      <c r="A28" s="36" t="s">
        <v>35</v>
      </c>
      <c r="B28" s="37">
        <v>481</v>
      </c>
      <c r="C28" s="38">
        <v>41472.67</v>
      </c>
      <c r="D28" s="38">
        <v>192.76</v>
      </c>
      <c r="E28" s="39">
        <v>267</v>
      </c>
      <c r="F28" s="40">
        <v>23450.74</v>
      </c>
      <c r="G28" s="40">
        <v>109</v>
      </c>
      <c r="H28" s="19">
        <f t="shared" si="0"/>
        <v>748</v>
      </c>
      <c r="I28" s="20">
        <f t="shared" si="1"/>
        <v>64923.41</v>
      </c>
      <c r="J28" s="20">
        <f t="shared" si="2"/>
        <v>301.76</v>
      </c>
      <c r="K28" s="2">
        <f>IF('London Chart'!$L$44='London data'!A28,J28,0)</f>
        <v>0</v>
      </c>
    </row>
    <row r="29" spans="1:11" x14ac:dyDescent="0.2">
      <c r="A29" s="36" t="s">
        <v>39</v>
      </c>
      <c r="B29" s="37">
        <v>296</v>
      </c>
      <c r="C29" s="38">
        <v>68293.33</v>
      </c>
      <c r="D29" s="38">
        <v>197.38</v>
      </c>
      <c r="E29" s="39">
        <v>400</v>
      </c>
      <c r="F29" s="40">
        <v>36290.01</v>
      </c>
      <c r="G29" s="40">
        <v>104.88</v>
      </c>
      <c r="H29" s="1">
        <f t="shared" si="0"/>
        <v>696</v>
      </c>
      <c r="I29" s="2">
        <f t="shared" si="1"/>
        <v>104583.34</v>
      </c>
      <c r="J29" s="2">
        <f t="shared" si="2"/>
        <v>302.26</v>
      </c>
      <c r="K29" s="2">
        <f>IF('London Chart'!$L$44='London data'!A29,J29,0)</f>
        <v>0</v>
      </c>
    </row>
    <row r="30" spans="1:11" x14ac:dyDescent="0.2">
      <c r="A30" s="36" t="s">
        <v>38</v>
      </c>
      <c r="B30" s="37">
        <v>482</v>
      </c>
      <c r="C30" s="38">
        <v>67400.27</v>
      </c>
      <c r="D30" s="38">
        <v>216.64</v>
      </c>
      <c r="E30" s="39">
        <v>325</v>
      </c>
      <c r="F30" s="40">
        <v>26802.38</v>
      </c>
      <c r="G30" s="40">
        <v>86.15</v>
      </c>
      <c r="H30" s="1">
        <f t="shared" si="0"/>
        <v>807</v>
      </c>
      <c r="I30" s="2">
        <f t="shared" si="1"/>
        <v>94202.650000000009</v>
      </c>
      <c r="J30" s="2">
        <f t="shared" si="2"/>
        <v>302.78999999999996</v>
      </c>
      <c r="K30" s="2">
        <f>IF('London Chart'!$L$44='London data'!A30,J30,0)</f>
        <v>0</v>
      </c>
    </row>
    <row r="31" spans="1:11" x14ac:dyDescent="0.2">
      <c r="A31" s="36" t="s">
        <v>32</v>
      </c>
      <c r="B31" s="37">
        <v>600</v>
      </c>
      <c r="C31" s="38">
        <v>108447.85</v>
      </c>
      <c r="D31" s="38">
        <v>269.56</v>
      </c>
      <c r="E31" s="39">
        <v>408</v>
      </c>
      <c r="F31" s="40">
        <v>35867.51</v>
      </c>
      <c r="G31" s="40">
        <v>89.15</v>
      </c>
      <c r="H31" s="1">
        <f t="shared" si="0"/>
        <v>1008</v>
      </c>
      <c r="I31" s="2">
        <f t="shared" si="1"/>
        <v>144315.36000000002</v>
      </c>
      <c r="J31" s="2">
        <f t="shared" si="2"/>
        <v>358.71000000000004</v>
      </c>
      <c r="K31" s="2">
        <f>IF('London Chart'!$L$44='London data'!A31,J31,0)</f>
        <v>0</v>
      </c>
    </row>
    <row r="32" spans="1:11" x14ac:dyDescent="0.2">
      <c r="A32" s="36" t="s">
        <v>24</v>
      </c>
      <c r="B32" s="37">
        <v>521</v>
      </c>
      <c r="C32" s="38">
        <v>71224.41</v>
      </c>
      <c r="D32" s="38">
        <v>298.52999999999997</v>
      </c>
      <c r="E32" s="39">
        <v>213</v>
      </c>
      <c r="F32" s="40">
        <v>15560.63</v>
      </c>
      <c r="G32" s="40">
        <v>65.22</v>
      </c>
      <c r="H32" s="29">
        <f t="shared" si="0"/>
        <v>734</v>
      </c>
      <c r="I32" s="28">
        <f t="shared" si="1"/>
        <v>86785.040000000008</v>
      </c>
      <c r="J32" s="28">
        <f t="shared" si="2"/>
        <v>363.75</v>
      </c>
      <c r="K32" s="2">
        <f>IF('London Chart'!$L$44='London data'!A32,J32,0)</f>
        <v>0</v>
      </c>
    </row>
    <row r="33" spans="1:12" x14ac:dyDescent="0.2">
      <c r="A33" s="36" t="s">
        <v>20</v>
      </c>
      <c r="B33" s="37">
        <v>199</v>
      </c>
      <c r="C33" s="38">
        <v>64404.41</v>
      </c>
      <c r="D33" s="38">
        <v>261.70999999999998</v>
      </c>
      <c r="E33" s="39">
        <v>355</v>
      </c>
      <c r="F33" s="40">
        <v>25513.13</v>
      </c>
      <c r="G33" s="40">
        <v>103.68</v>
      </c>
      <c r="H33" s="19">
        <f t="shared" si="0"/>
        <v>554</v>
      </c>
      <c r="I33" s="20">
        <f t="shared" si="1"/>
        <v>89917.540000000008</v>
      </c>
      <c r="J33" s="20">
        <f t="shared" si="2"/>
        <v>365.39</v>
      </c>
      <c r="K33" s="2">
        <f>IF('London Chart'!$L$44='London data'!A33,J33,0)</f>
        <v>0</v>
      </c>
    </row>
    <row r="34" spans="1:12" x14ac:dyDescent="0.2">
      <c r="A34" s="36" t="s">
        <v>36</v>
      </c>
      <c r="B34" s="37">
        <v>588</v>
      </c>
      <c r="C34" s="38">
        <v>103069.18</v>
      </c>
      <c r="D34" s="38">
        <v>317.64</v>
      </c>
      <c r="E34" s="39">
        <v>433</v>
      </c>
      <c r="F34" s="40">
        <v>37013.480000000003</v>
      </c>
      <c r="G34" s="40">
        <v>114.07</v>
      </c>
      <c r="H34" s="1">
        <f t="shared" si="0"/>
        <v>1021</v>
      </c>
      <c r="I34" s="2">
        <f t="shared" si="1"/>
        <v>140082.66</v>
      </c>
      <c r="J34" s="2">
        <f t="shared" si="2"/>
        <v>431.71</v>
      </c>
      <c r="K34" s="2">
        <f>IF('London Chart'!$L$44='London data'!A34,J34,0)</f>
        <v>0</v>
      </c>
    </row>
    <row r="35" spans="1:12" x14ac:dyDescent="0.2">
      <c r="C35" s="2"/>
      <c r="D35" s="2"/>
      <c r="F35" s="2"/>
      <c r="G35" s="2"/>
      <c r="H35" s="29"/>
      <c r="I35" s="28"/>
      <c r="J35" s="28"/>
      <c r="K35" s="28"/>
    </row>
    <row r="36" spans="1:12" x14ac:dyDescent="0.2">
      <c r="B36" s="1">
        <f>SUM(B3:B34)</f>
        <v>11589</v>
      </c>
      <c r="C36" s="2">
        <f>SUM(C3:C34)</f>
        <v>1744945.9999999995</v>
      </c>
      <c r="E36" s="1">
        <f>SUM(E3:E34)</f>
        <v>8832</v>
      </c>
      <c r="F36" s="2">
        <f>SUM(F3:F34)</f>
        <v>701970.7699999999</v>
      </c>
      <c r="H36" s="1">
        <f>SUM(H3:H34)</f>
        <v>20421</v>
      </c>
      <c r="I36" s="2">
        <f>SUM(I3:I34)</f>
        <v>2446916.77</v>
      </c>
      <c r="K36" s="11"/>
      <c r="L36" s="14"/>
    </row>
    <row r="37" spans="1:12" x14ac:dyDescent="0.2">
      <c r="E37" s="1"/>
    </row>
    <row r="38" spans="1:12" x14ac:dyDescent="0.2">
      <c r="E38" s="1"/>
    </row>
    <row r="39" spans="1:12" x14ac:dyDescent="0.2">
      <c r="E39" s="1"/>
    </row>
    <row r="40" spans="1:12" x14ac:dyDescent="0.2">
      <c r="E40" s="1"/>
    </row>
    <row r="41" spans="1:12" x14ac:dyDescent="0.2">
      <c r="E41" s="1"/>
    </row>
    <row r="42" spans="1:12" x14ac:dyDescent="0.2">
      <c r="E42" s="1"/>
    </row>
    <row r="43" spans="1:12" x14ac:dyDescent="0.2">
      <c r="E43" s="1"/>
    </row>
  </sheetData>
  <sheetProtection password="DAA9" sheet="1" objects="1" scenarios="1"/>
  <sortState ref="A3:J34">
    <sortCondition ref="J3:J34"/>
  </sortState>
  <mergeCells count="3">
    <mergeCell ref="H1:J1"/>
    <mergeCell ref="B1:D1"/>
    <mergeCell ref="E1:G1"/>
  </mergeCells>
  <phoneticPr fontId="16" type="noConversion"/>
  <pageMargins left="0.27559055118110237" right="0.27559055118110237" top="0.27559055118110237" bottom="0.27559055118110237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3:P44"/>
  <sheetViews>
    <sheetView showRowColHeaders="0" zoomScaleNormal="100" workbookViewId="0">
      <selection activeCell="L44" sqref="L44:P44"/>
    </sheetView>
  </sheetViews>
  <sheetFormatPr defaultRowHeight="11.25" x14ac:dyDescent="0.2"/>
  <cols>
    <col min="1" max="1" width="3.5" style="7" customWidth="1"/>
    <col min="2" max="16384" width="9.33203125" style="7"/>
  </cols>
  <sheetData>
    <row r="43" spans="2:16" ht="66" customHeight="1" thickBot="1" x14ac:dyDescent="0.25"/>
    <row r="44" spans="2:16" ht="15.75" thickBot="1" x14ac:dyDescent="0.25">
      <c r="B44" s="17" t="s">
        <v>217</v>
      </c>
      <c r="L44" s="64" t="s">
        <v>8</v>
      </c>
      <c r="M44" s="65"/>
      <c r="N44" s="65"/>
      <c r="O44" s="65"/>
      <c r="P44" s="66"/>
    </row>
  </sheetData>
  <sheetProtection sheet="1" objects="1" scenarios="1" selectLockedCells="1"/>
  <mergeCells count="1">
    <mergeCell ref="L44:P44"/>
  </mergeCells>
  <dataValidations count="1">
    <dataValidation type="list" allowBlank="1" showInputMessage="1" showErrorMessage="1" sqref="L44:P44">
      <formula1>MidlandsEast</formula1>
    </dataValidation>
  </dataValidations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xSplit="1" ySplit="2" topLeftCell="B27" activePane="bottomRight" state="frozen"/>
      <selection activeCell="L44" sqref="L44:P44"/>
      <selection pane="topRight" activeCell="L44" sqref="L44:P44"/>
      <selection pane="bottomLeft" activeCell="L44" sqref="L44:P44"/>
      <selection pane="bottomRight" activeCell="I65" sqref="I65"/>
    </sheetView>
  </sheetViews>
  <sheetFormatPr defaultRowHeight="11.25" x14ac:dyDescent="0.2"/>
  <cols>
    <col min="1" max="1" width="43.6640625" bestFit="1" customWidth="1"/>
    <col min="2" max="2" width="12.83203125" customWidth="1"/>
    <col min="3" max="3" width="13.83203125" bestFit="1" customWidth="1"/>
    <col min="4" max="4" width="20.33203125" bestFit="1" customWidth="1"/>
    <col min="5" max="5" width="12.83203125" customWidth="1"/>
    <col min="6" max="6" width="13.83203125" bestFit="1" customWidth="1"/>
    <col min="7" max="7" width="20.33203125" bestFit="1" customWidth="1"/>
    <col min="8" max="8" width="11.5" bestFit="1" customWidth="1"/>
    <col min="9" max="9" width="14.83203125" customWidth="1"/>
    <col min="10" max="10" width="20.33203125" bestFit="1" customWidth="1"/>
    <col min="11" max="11" width="17.6640625" bestFit="1" customWidth="1"/>
  </cols>
  <sheetData>
    <row r="1" spans="1:11" x14ac:dyDescent="0.2">
      <c r="A1" s="3" t="s">
        <v>248</v>
      </c>
      <c r="B1" s="61" t="s">
        <v>4</v>
      </c>
      <c r="C1" s="61"/>
      <c r="D1" s="61"/>
      <c r="E1" s="61" t="s">
        <v>5</v>
      </c>
      <c r="F1" s="61"/>
      <c r="G1" s="61"/>
      <c r="H1" s="61" t="s">
        <v>6</v>
      </c>
      <c r="I1" s="61"/>
      <c r="J1" s="61"/>
    </row>
    <row r="2" spans="1:11" ht="21" customHeight="1" x14ac:dyDescent="0.2">
      <c r="A2" s="18" t="s">
        <v>212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  <c r="K2" s="6" t="s">
        <v>213</v>
      </c>
    </row>
    <row r="3" spans="1:11" s="21" customFormat="1" x14ac:dyDescent="0.2">
      <c r="A3" s="41" t="s">
        <v>76</v>
      </c>
      <c r="B3" s="54">
        <v>75</v>
      </c>
      <c r="C3" s="43">
        <v>9961.76</v>
      </c>
      <c r="D3" s="43">
        <v>106.25</v>
      </c>
      <c r="E3" s="44">
        <v>55</v>
      </c>
      <c r="F3" s="45">
        <v>4291.71</v>
      </c>
      <c r="G3" s="45">
        <v>45.77</v>
      </c>
      <c r="H3" s="1">
        <f t="shared" ref="H3:H34" si="0">B3+E3</f>
        <v>130</v>
      </c>
      <c r="I3" s="2">
        <f t="shared" ref="I3:I34" si="1">C3+F3</f>
        <v>14253.470000000001</v>
      </c>
      <c r="J3" s="2">
        <f t="shared" ref="J3:J34" si="2">D3+G3</f>
        <v>152.02000000000001</v>
      </c>
      <c r="K3" s="10">
        <f>IF('Midlands Chart'!$L$44='Midlands data'!A3,J3,0)</f>
        <v>0</v>
      </c>
    </row>
    <row r="4" spans="1:11" x14ac:dyDescent="0.2">
      <c r="A4" s="41" t="s">
        <v>44</v>
      </c>
      <c r="B4" s="42">
        <v>330</v>
      </c>
      <c r="C4" s="43">
        <v>35681.21</v>
      </c>
      <c r="D4" s="43">
        <v>107.98</v>
      </c>
      <c r="E4" s="44">
        <v>213</v>
      </c>
      <c r="F4" s="45">
        <v>15887.29</v>
      </c>
      <c r="G4" s="45">
        <v>48.08</v>
      </c>
      <c r="H4" s="1">
        <f t="shared" si="0"/>
        <v>543</v>
      </c>
      <c r="I4" s="2">
        <f t="shared" si="1"/>
        <v>51568.5</v>
      </c>
      <c r="J4" s="2">
        <f t="shared" si="2"/>
        <v>156.06</v>
      </c>
      <c r="K4" s="10">
        <f>IF('Midlands Chart'!$L$44='Midlands data'!A4,J4,0)</f>
        <v>0</v>
      </c>
    </row>
    <row r="5" spans="1:11" x14ac:dyDescent="0.2">
      <c r="A5" s="41" t="s">
        <v>84</v>
      </c>
      <c r="B5" s="56">
        <v>197</v>
      </c>
      <c r="C5" s="43">
        <v>16981.439999999999</v>
      </c>
      <c r="D5" s="43">
        <v>75.37</v>
      </c>
      <c r="E5" s="44">
        <v>275</v>
      </c>
      <c r="F5" s="45">
        <v>21851.99</v>
      </c>
      <c r="G5" s="45">
        <v>96.99</v>
      </c>
      <c r="H5" s="1">
        <f t="shared" si="0"/>
        <v>472</v>
      </c>
      <c r="I5" s="2">
        <f t="shared" si="1"/>
        <v>38833.43</v>
      </c>
      <c r="J5" s="2">
        <f t="shared" si="2"/>
        <v>172.36</v>
      </c>
      <c r="K5" s="10">
        <f>IF('Midlands Chart'!$L$44='Midlands data'!A5,J5,0)</f>
        <v>0</v>
      </c>
    </row>
    <row r="6" spans="1:11" x14ac:dyDescent="0.2">
      <c r="A6" s="41" t="s">
        <v>74</v>
      </c>
      <c r="B6" s="42">
        <v>386</v>
      </c>
      <c r="C6" s="43">
        <v>38207.949999999997</v>
      </c>
      <c r="D6" s="43">
        <v>102.99</v>
      </c>
      <c r="E6" s="44">
        <v>315</v>
      </c>
      <c r="F6" s="45">
        <v>32564.59</v>
      </c>
      <c r="G6" s="45">
        <v>87.77</v>
      </c>
      <c r="H6" s="1">
        <f t="shared" si="0"/>
        <v>701</v>
      </c>
      <c r="I6" s="2">
        <f t="shared" si="1"/>
        <v>70772.539999999994</v>
      </c>
      <c r="J6" s="2">
        <f t="shared" si="2"/>
        <v>190.76</v>
      </c>
      <c r="K6" s="10">
        <f>IF('Midlands Chart'!$L$44='Midlands data'!A6,J6,0)</f>
        <v>0</v>
      </c>
    </row>
    <row r="7" spans="1:11" x14ac:dyDescent="0.2">
      <c r="A7" s="41" t="s">
        <v>89</v>
      </c>
      <c r="B7" s="54">
        <v>386</v>
      </c>
      <c r="C7" s="43">
        <v>73038</v>
      </c>
      <c r="D7" s="43">
        <v>132.96</v>
      </c>
      <c r="E7" s="44">
        <v>557</v>
      </c>
      <c r="F7" s="45">
        <v>38668.199999999997</v>
      </c>
      <c r="G7" s="45">
        <v>70.39</v>
      </c>
      <c r="H7" s="1">
        <f t="shared" si="0"/>
        <v>943</v>
      </c>
      <c r="I7" s="2">
        <f t="shared" si="1"/>
        <v>111706.2</v>
      </c>
      <c r="J7" s="2">
        <f t="shared" si="2"/>
        <v>203.35000000000002</v>
      </c>
      <c r="K7" s="10">
        <f>IF('Midlands Chart'!$L$44='Midlands data'!A7,J7,0)</f>
        <v>0</v>
      </c>
    </row>
    <row r="8" spans="1:11" x14ac:dyDescent="0.2">
      <c r="A8" s="41" t="s">
        <v>67</v>
      </c>
      <c r="B8" s="42">
        <v>587</v>
      </c>
      <c r="C8" s="43">
        <v>87883.79</v>
      </c>
      <c r="D8" s="43">
        <v>130.37</v>
      </c>
      <c r="E8" s="44">
        <v>692</v>
      </c>
      <c r="F8" s="45">
        <v>51945.63</v>
      </c>
      <c r="G8" s="45">
        <v>77.06</v>
      </c>
      <c r="H8" s="1">
        <f t="shared" si="0"/>
        <v>1279</v>
      </c>
      <c r="I8" s="2">
        <f t="shared" si="1"/>
        <v>139829.41999999998</v>
      </c>
      <c r="J8" s="2">
        <f t="shared" si="2"/>
        <v>207.43</v>
      </c>
      <c r="K8" s="10">
        <f>IF('Midlands Chart'!$L$44='Midlands data'!A8,J8,0)</f>
        <v>0</v>
      </c>
    </row>
    <row r="9" spans="1:11" x14ac:dyDescent="0.2">
      <c r="A9" s="41" t="s">
        <v>55</v>
      </c>
      <c r="B9" s="56">
        <v>214</v>
      </c>
      <c r="C9" s="43">
        <v>34818.080000000002</v>
      </c>
      <c r="D9" s="43">
        <v>145.99</v>
      </c>
      <c r="E9" s="44">
        <v>211</v>
      </c>
      <c r="F9" s="45">
        <v>15099.54</v>
      </c>
      <c r="G9" s="45">
        <v>63.31</v>
      </c>
      <c r="H9" s="1">
        <f t="shared" si="0"/>
        <v>425</v>
      </c>
      <c r="I9" s="2">
        <f t="shared" si="1"/>
        <v>49917.62</v>
      </c>
      <c r="J9" s="2">
        <f t="shared" si="2"/>
        <v>209.3</v>
      </c>
      <c r="K9" s="10">
        <f>IF('Midlands Chart'!$L$44='Midlands data'!A9,J9,0)</f>
        <v>0</v>
      </c>
    </row>
    <row r="10" spans="1:11" x14ac:dyDescent="0.2">
      <c r="A10" s="41" t="s">
        <v>73</v>
      </c>
      <c r="B10" s="42">
        <v>247</v>
      </c>
      <c r="C10" s="43">
        <v>29385.35</v>
      </c>
      <c r="D10" s="43">
        <v>126.17</v>
      </c>
      <c r="E10" s="44">
        <v>242</v>
      </c>
      <c r="F10" s="45">
        <v>19658.68</v>
      </c>
      <c r="G10" s="45">
        <v>84.41</v>
      </c>
      <c r="H10" s="1">
        <f t="shared" si="0"/>
        <v>489</v>
      </c>
      <c r="I10" s="2">
        <f t="shared" si="1"/>
        <v>49044.03</v>
      </c>
      <c r="J10" s="2">
        <f t="shared" si="2"/>
        <v>210.57999999999998</v>
      </c>
      <c r="K10" s="10">
        <f>IF('Midlands Chart'!$L$44='Midlands data'!A10,J10,0)</f>
        <v>0</v>
      </c>
    </row>
    <row r="11" spans="1:11" x14ac:dyDescent="0.2">
      <c r="A11" s="41" t="s">
        <v>60</v>
      </c>
      <c r="B11" s="54">
        <v>472</v>
      </c>
      <c r="C11" s="43">
        <v>45900.69</v>
      </c>
      <c r="D11" s="43">
        <v>115.56</v>
      </c>
      <c r="E11" s="44">
        <v>621</v>
      </c>
      <c r="F11" s="45">
        <v>44827.28</v>
      </c>
      <c r="G11" s="45">
        <v>112.85</v>
      </c>
      <c r="H11" s="1">
        <f t="shared" si="0"/>
        <v>1093</v>
      </c>
      <c r="I11" s="2">
        <f t="shared" si="1"/>
        <v>90727.97</v>
      </c>
      <c r="J11" s="2">
        <f t="shared" si="2"/>
        <v>228.41</v>
      </c>
      <c r="K11" s="10">
        <f>IF('Midlands Chart'!$L$44='Midlands data'!A11,J11,0)</f>
        <v>0</v>
      </c>
    </row>
    <row r="12" spans="1:11" x14ac:dyDescent="0.2">
      <c r="A12" s="41" t="s">
        <v>85</v>
      </c>
      <c r="B12" s="42">
        <v>301</v>
      </c>
      <c r="C12" s="43">
        <v>40174.449999999997</v>
      </c>
      <c r="D12" s="43">
        <v>142.41</v>
      </c>
      <c r="E12" s="44">
        <v>386</v>
      </c>
      <c r="F12" s="45">
        <v>26400.59</v>
      </c>
      <c r="G12" s="45">
        <v>93.58</v>
      </c>
      <c r="H12" s="1">
        <f t="shared" si="0"/>
        <v>687</v>
      </c>
      <c r="I12" s="2">
        <f t="shared" si="1"/>
        <v>66575.039999999994</v>
      </c>
      <c r="J12" s="2">
        <f t="shared" si="2"/>
        <v>235.99</v>
      </c>
      <c r="K12" s="10">
        <f>IF('Midlands Chart'!$L$44='Midlands data'!A12,J12,0)</f>
        <v>0</v>
      </c>
    </row>
    <row r="13" spans="1:11" x14ac:dyDescent="0.2">
      <c r="A13" s="41" t="s">
        <v>45</v>
      </c>
      <c r="B13" s="54">
        <v>878</v>
      </c>
      <c r="C13" s="43">
        <v>161278.57999999999</v>
      </c>
      <c r="D13" s="43">
        <v>169.7</v>
      </c>
      <c r="E13" s="44">
        <v>758</v>
      </c>
      <c r="F13" s="45">
        <v>63270.58</v>
      </c>
      <c r="G13" s="45">
        <v>66.569999999999993</v>
      </c>
      <c r="H13" s="1">
        <f t="shared" si="0"/>
        <v>1636</v>
      </c>
      <c r="I13" s="2">
        <f t="shared" si="1"/>
        <v>224549.15999999997</v>
      </c>
      <c r="J13" s="2">
        <f t="shared" si="2"/>
        <v>236.26999999999998</v>
      </c>
      <c r="K13" s="10">
        <f>IF('Midlands Chart'!$L$44='Midlands data'!A13,J13,0)</f>
        <v>0</v>
      </c>
    </row>
    <row r="14" spans="1:11" x14ac:dyDescent="0.2">
      <c r="A14" s="41" t="s">
        <v>43</v>
      </c>
      <c r="B14" s="42">
        <v>737</v>
      </c>
      <c r="C14" s="43">
        <v>120719.44</v>
      </c>
      <c r="D14" s="43">
        <v>167.37</v>
      </c>
      <c r="E14" s="44">
        <v>646</v>
      </c>
      <c r="F14" s="45">
        <v>51750.19</v>
      </c>
      <c r="G14" s="45">
        <v>71.75</v>
      </c>
      <c r="H14" s="1">
        <f t="shared" si="0"/>
        <v>1383</v>
      </c>
      <c r="I14" s="2">
        <f t="shared" si="1"/>
        <v>172469.63</v>
      </c>
      <c r="J14" s="2">
        <f t="shared" si="2"/>
        <v>239.12</v>
      </c>
      <c r="K14" s="10">
        <f>IF('Midlands Chart'!$L$44='Midlands data'!A14,J14,0)</f>
        <v>0</v>
      </c>
    </row>
    <row r="15" spans="1:11" x14ac:dyDescent="0.2">
      <c r="A15" s="41" t="s">
        <v>97</v>
      </c>
      <c r="B15" s="42">
        <v>455</v>
      </c>
      <c r="C15" s="43">
        <v>47960.94</v>
      </c>
      <c r="D15" s="43">
        <v>124.16</v>
      </c>
      <c r="E15" s="44">
        <v>726</v>
      </c>
      <c r="F15" s="45">
        <v>45284.53</v>
      </c>
      <c r="G15" s="45">
        <v>117.23</v>
      </c>
      <c r="H15" s="1">
        <f t="shared" si="0"/>
        <v>1181</v>
      </c>
      <c r="I15" s="2">
        <f t="shared" si="1"/>
        <v>93245.47</v>
      </c>
      <c r="J15" s="2">
        <f t="shared" si="2"/>
        <v>241.39</v>
      </c>
      <c r="K15" s="10">
        <f>IF('Midlands Chart'!$L$44='Midlands data'!A15,J15,0)</f>
        <v>0</v>
      </c>
    </row>
    <row r="16" spans="1:11" x14ac:dyDescent="0.2">
      <c r="A16" s="41" t="s">
        <v>69</v>
      </c>
      <c r="B16" s="42">
        <v>299</v>
      </c>
      <c r="C16" s="43">
        <v>52594.46</v>
      </c>
      <c r="D16" s="43">
        <v>180.14</v>
      </c>
      <c r="E16" s="44">
        <v>237</v>
      </c>
      <c r="F16" s="45">
        <v>18040.95</v>
      </c>
      <c r="G16" s="45">
        <v>61.79</v>
      </c>
      <c r="H16" s="1">
        <f t="shared" si="0"/>
        <v>536</v>
      </c>
      <c r="I16" s="2">
        <f t="shared" si="1"/>
        <v>70635.41</v>
      </c>
      <c r="J16" s="2">
        <f t="shared" si="2"/>
        <v>241.92999999999998</v>
      </c>
      <c r="K16" s="10">
        <f>IF('Midlands Chart'!$L$44='Midlands data'!A16,J16,0)</f>
        <v>0</v>
      </c>
    </row>
    <row r="17" spans="1:11" x14ac:dyDescent="0.2">
      <c r="A17" s="41" t="s">
        <v>56</v>
      </c>
      <c r="B17" s="42">
        <v>150</v>
      </c>
      <c r="C17" s="43">
        <v>18394.939999999999</v>
      </c>
      <c r="D17" s="43">
        <v>177.48</v>
      </c>
      <c r="E17" s="44">
        <v>105</v>
      </c>
      <c r="F17" s="45">
        <v>6944.61</v>
      </c>
      <c r="G17" s="45">
        <v>67.010000000000005</v>
      </c>
      <c r="H17" s="1">
        <f t="shared" si="0"/>
        <v>255</v>
      </c>
      <c r="I17" s="2">
        <f t="shared" si="1"/>
        <v>25339.55</v>
      </c>
      <c r="J17" s="2">
        <f t="shared" si="2"/>
        <v>244.49</v>
      </c>
      <c r="K17" s="10">
        <f>IF('Midlands Chart'!$L$44='Midlands data'!A17,J17,0)</f>
        <v>0</v>
      </c>
    </row>
    <row r="18" spans="1:11" x14ac:dyDescent="0.2">
      <c r="A18" s="41" t="s">
        <v>77</v>
      </c>
      <c r="B18" s="42">
        <v>158</v>
      </c>
      <c r="C18" s="43">
        <v>25391.599999999999</v>
      </c>
      <c r="D18" s="43">
        <v>143.62</v>
      </c>
      <c r="E18" s="44">
        <v>250</v>
      </c>
      <c r="F18" s="45">
        <v>17864.919999999998</v>
      </c>
      <c r="G18" s="45">
        <v>101.05</v>
      </c>
      <c r="H18" s="1">
        <f t="shared" si="0"/>
        <v>408</v>
      </c>
      <c r="I18" s="2">
        <f t="shared" si="1"/>
        <v>43256.52</v>
      </c>
      <c r="J18" s="2">
        <f t="shared" si="2"/>
        <v>244.67000000000002</v>
      </c>
      <c r="K18" s="10">
        <f>IF('Midlands Chart'!$L$44='Midlands data'!A18,J18,0)</f>
        <v>0</v>
      </c>
    </row>
    <row r="19" spans="1:11" x14ac:dyDescent="0.2">
      <c r="A19" s="41" t="s">
        <v>88</v>
      </c>
      <c r="B19" s="42">
        <v>204</v>
      </c>
      <c r="C19" s="43">
        <v>27454.27</v>
      </c>
      <c r="D19" s="43">
        <v>146.72</v>
      </c>
      <c r="E19" s="44">
        <v>219</v>
      </c>
      <c r="F19" s="45">
        <v>18879.96</v>
      </c>
      <c r="G19" s="45">
        <v>100.9</v>
      </c>
      <c r="H19" s="1">
        <f t="shared" si="0"/>
        <v>423</v>
      </c>
      <c r="I19" s="2">
        <f t="shared" si="1"/>
        <v>46334.229999999996</v>
      </c>
      <c r="J19" s="2">
        <f t="shared" si="2"/>
        <v>247.62</v>
      </c>
      <c r="K19" s="10">
        <f>IF('Midlands Chart'!$L$44='Midlands data'!A19,J19,0)</f>
        <v>0</v>
      </c>
    </row>
    <row r="20" spans="1:11" x14ac:dyDescent="0.2">
      <c r="A20" s="41" t="s">
        <v>71</v>
      </c>
      <c r="B20" s="42">
        <v>229</v>
      </c>
      <c r="C20" s="43">
        <v>26677.73</v>
      </c>
      <c r="D20" s="43">
        <v>154.51</v>
      </c>
      <c r="E20" s="44">
        <v>208</v>
      </c>
      <c r="F20" s="45">
        <v>16388.86</v>
      </c>
      <c r="G20" s="45">
        <v>94.92</v>
      </c>
      <c r="H20" s="1">
        <f t="shared" si="0"/>
        <v>437</v>
      </c>
      <c r="I20" s="2">
        <f t="shared" si="1"/>
        <v>43066.59</v>
      </c>
      <c r="J20" s="2">
        <f t="shared" si="2"/>
        <v>249.43</v>
      </c>
      <c r="K20" s="10">
        <f>IF('Midlands Chart'!$L$44='Midlands data'!A20,J20,0)</f>
        <v>0</v>
      </c>
    </row>
    <row r="21" spans="1:11" x14ac:dyDescent="0.2">
      <c r="A21" s="41" t="s">
        <v>57</v>
      </c>
      <c r="B21" s="42">
        <v>235</v>
      </c>
      <c r="C21" s="43">
        <v>28599.37</v>
      </c>
      <c r="D21" s="43">
        <v>153.77000000000001</v>
      </c>
      <c r="E21" s="44">
        <v>248</v>
      </c>
      <c r="F21" s="45">
        <v>18084.8</v>
      </c>
      <c r="G21" s="45">
        <v>97.24</v>
      </c>
      <c r="H21" s="1">
        <f t="shared" si="0"/>
        <v>483</v>
      </c>
      <c r="I21" s="2">
        <f t="shared" si="1"/>
        <v>46684.17</v>
      </c>
      <c r="J21" s="2">
        <f t="shared" si="2"/>
        <v>251.01</v>
      </c>
      <c r="K21" s="10">
        <f>IF('Midlands Chart'!$L$44='Midlands data'!A21,J21,0)</f>
        <v>0</v>
      </c>
    </row>
    <row r="22" spans="1:11" x14ac:dyDescent="0.2">
      <c r="A22" s="41" t="s">
        <v>101</v>
      </c>
      <c r="B22" s="42">
        <v>130</v>
      </c>
      <c r="C22" s="43">
        <v>17897.68</v>
      </c>
      <c r="D22" s="43">
        <v>155.12</v>
      </c>
      <c r="E22" s="44">
        <v>168</v>
      </c>
      <c r="F22" s="45">
        <v>11120.04</v>
      </c>
      <c r="G22" s="45">
        <v>96.38</v>
      </c>
      <c r="H22" s="29">
        <f t="shared" si="0"/>
        <v>298</v>
      </c>
      <c r="I22" s="28">
        <f t="shared" si="1"/>
        <v>29017.72</v>
      </c>
      <c r="J22" s="28">
        <f t="shared" si="2"/>
        <v>251.5</v>
      </c>
      <c r="K22" s="10">
        <f>IF('Midlands Chart'!$L$44='Midlands data'!A22,J22,0)</f>
        <v>0</v>
      </c>
    </row>
    <row r="23" spans="1:11" x14ac:dyDescent="0.2">
      <c r="A23" s="41" t="s">
        <v>64</v>
      </c>
      <c r="B23" s="42">
        <v>284</v>
      </c>
      <c r="C23" s="43">
        <v>35232.14</v>
      </c>
      <c r="D23" s="43">
        <v>183.4</v>
      </c>
      <c r="E23" s="44">
        <v>189</v>
      </c>
      <c r="F23" s="45">
        <v>14352.04</v>
      </c>
      <c r="G23" s="45">
        <v>74.709999999999994</v>
      </c>
      <c r="H23" s="1">
        <f t="shared" si="0"/>
        <v>473</v>
      </c>
      <c r="I23" s="2">
        <f t="shared" si="1"/>
        <v>49584.18</v>
      </c>
      <c r="J23" s="2">
        <f t="shared" si="2"/>
        <v>258.11</v>
      </c>
      <c r="K23" s="10">
        <f>IF('Midlands Chart'!$L$44='Midlands data'!A23,J23,0)</f>
        <v>0</v>
      </c>
    </row>
    <row r="24" spans="1:11" x14ac:dyDescent="0.2">
      <c r="A24" s="41" t="s">
        <v>92</v>
      </c>
      <c r="B24" s="54">
        <v>199</v>
      </c>
      <c r="C24" s="43">
        <v>33538.699999999997</v>
      </c>
      <c r="D24" s="43">
        <v>182.04</v>
      </c>
      <c r="E24" s="44">
        <v>213</v>
      </c>
      <c r="F24" s="45">
        <v>14163.11</v>
      </c>
      <c r="G24" s="45">
        <v>76.87</v>
      </c>
      <c r="H24" s="1">
        <f t="shared" si="0"/>
        <v>412</v>
      </c>
      <c r="I24" s="2">
        <f t="shared" si="1"/>
        <v>47701.81</v>
      </c>
      <c r="J24" s="2">
        <f t="shared" si="2"/>
        <v>258.90999999999997</v>
      </c>
      <c r="K24" s="10">
        <f>IF('Midlands Chart'!$L$44='Midlands data'!A24,J24,0)</f>
        <v>0</v>
      </c>
    </row>
    <row r="25" spans="1:11" x14ac:dyDescent="0.2">
      <c r="A25" s="41" t="s">
        <v>48</v>
      </c>
      <c r="B25" s="42">
        <v>68</v>
      </c>
      <c r="C25" s="43">
        <v>11646</v>
      </c>
      <c r="D25" s="43">
        <v>151.61000000000001</v>
      </c>
      <c r="E25" s="44">
        <v>104</v>
      </c>
      <c r="F25" s="45">
        <v>8467.76</v>
      </c>
      <c r="G25" s="45">
        <v>110.23</v>
      </c>
      <c r="H25" s="1">
        <f t="shared" si="0"/>
        <v>172</v>
      </c>
      <c r="I25" s="2">
        <f t="shared" si="1"/>
        <v>20113.760000000002</v>
      </c>
      <c r="J25" s="2">
        <f t="shared" si="2"/>
        <v>261.84000000000003</v>
      </c>
      <c r="K25" s="10">
        <f>IF('Midlands Chart'!$L$44='Midlands data'!A25,J25,0)</f>
        <v>0</v>
      </c>
    </row>
    <row r="26" spans="1:11" x14ac:dyDescent="0.2">
      <c r="A26" s="41" t="s">
        <v>58</v>
      </c>
      <c r="B26" s="42">
        <v>734</v>
      </c>
      <c r="C26" s="43">
        <v>113463.92</v>
      </c>
      <c r="D26" s="43">
        <v>177.36</v>
      </c>
      <c r="E26" s="44">
        <v>583</v>
      </c>
      <c r="F26" s="45">
        <v>54179.66</v>
      </c>
      <c r="G26" s="45">
        <v>84.69</v>
      </c>
      <c r="H26" s="1">
        <f t="shared" si="0"/>
        <v>1317</v>
      </c>
      <c r="I26" s="2">
        <f t="shared" si="1"/>
        <v>167643.58000000002</v>
      </c>
      <c r="J26" s="2">
        <f t="shared" si="2"/>
        <v>262.05</v>
      </c>
      <c r="K26" s="10">
        <f>IF('Midlands Chart'!$L$44='Midlands data'!A26,J26,0)</f>
        <v>0</v>
      </c>
    </row>
    <row r="27" spans="1:11" x14ac:dyDescent="0.2">
      <c r="A27" s="41" t="s">
        <v>53</v>
      </c>
      <c r="B27" s="42">
        <v>198</v>
      </c>
      <c r="C27" s="43">
        <v>22578.85</v>
      </c>
      <c r="D27" s="43">
        <v>160.96</v>
      </c>
      <c r="E27" s="44">
        <v>170</v>
      </c>
      <c r="F27" s="45">
        <v>14330.4</v>
      </c>
      <c r="G27" s="45">
        <v>102.16</v>
      </c>
      <c r="H27" s="1">
        <f t="shared" si="0"/>
        <v>368</v>
      </c>
      <c r="I27" s="2">
        <f t="shared" si="1"/>
        <v>36909.25</v>
      </c>
      <c r="J27" s="2">
        <f t="shared" si="2"/>
        <v>263.12</v>
      </c>
      <c r="K27" s="10">
        <f>IF('Midlands Chart'!$L$44='Midlands data'!A27,J27,0)</f>
        <v>0</v>
      </c>
    </row>
    <row r="28" spans="1:11" x14ac:dyDescent="0.2">
      <c r="A28" s="41" t="s">
        <v>68</v>
      </c>
      <c r="B28" s="54">
        <v>189</v>
      </c>
      <c r="C28" s="43">
        <v>26501.71</v>
      </c>
      <c r="D28" s="43">
        <v>198.62</v>
      </c>
      <c r="E28" s="44">
        <v>120</v>
      </c>
      <c r="F28" s="45">
        <v>8814.41</v>
      </c>
      <c r="G28" s="45">
        <v>66.06</v>
      </c>
      <c r="H28" s="1">
        <f t="shared" si="0"/>
        <v>309</v>
      </c>
      <c r="I28" s="2">
        <f t="shared" si="1"/>
        <v>35316.119999999995</v>
      </c>
      <c r="J28" s="2">
        <f t="shared" si="2"/>
        <v>264.68</v>
      </c>
      <c r="K28" s="10">
        <f>IF('Midlands Chart'!$L$44='Midlands data'!A28,J28,0)</f>
        <v>0</v>
      </c>
    </row>
    <row r="29" spans="1:11" x14ac:dyDescent="0.2">
      <c r="A29" s="41" t="s">
        <v>96</v>
      </c>
      <c r="B29" s="42">
        <v>551</v>
      </c>
      <c r="C29" s="43">
        <v>57237.55</v>
      </c>
      <c r="D29" s="43">
        <v>185.36</v>
      </c>
      <c r="E29" s="44">
        <v>372</v>
      </c>
      <c r="F29" s="45">
        <v>29297.31</v>
      </c>
      <c r="G29" s="45">
        <v>94.88</v>
      </c>
      <c r="H29" s="1">
        <f t="shared" si="0"/>
        <v>923</v>
      </c>
      <c r="I29" s="2">
        <f t="shared" si="1"/>
        <v>86534.86</v>
      </c>
      <c r="J29" s="2">
        <f t="shared" si="2"/>
        <v>280.24</v>
      </c>
      <c r="K29" s="10">
        <f>IF('Midlands Chart'!$L$44='Midlands data'!A29,J29,0)</f>
        <v>0</v>
      </c>
    </row>
    <row r="30" spans="1:11" x14ac:dyDescent="0.2">
      <c r="A30" s="41" t="s">
        <v>49</v>
      </c>
      <c r="B30" s="56">
        <v>732</v>
      </c>
      <c r="C30" s="43">
        <v>103650.99</v>
      </c>
      <c r="D30" s="43">
        <v>205.18</v>
      </c>
      <c r="E30" s="44">
        <v>532</v>
      </c>
      <c r="F30" s="45">
        <v>39558.51</v>
      </c>
      <c r="G30" s="45">
        <v>78.31</v>
      </c>
      <c r="H30" s="1">
        <f t="shared" si="0"/>
        <v>1264</v>
      </c>
      <c r="I30" s="2">
        <f t="shared" si="1"/>
        <v>143209.5</v>
      </c>
      <c r="J30" s="2">
        <f t="shared" si="2"/>
        <v>283.49</v>
      </c>
      <c r="K30" s="10">
        <f>IF('Midlands Chart'!$L$44='Midlands data'!A30,J30,0)</f>
        <v>0</v>
      </c>
    </row>
    <row r="31" spans="1:11" x14ac:dyDescent="0.2">
      <c r="A31" s="41" t="s">
        <v>99</v>
      </c>
      <c r="B31" s="42">
        <v>386</v>
      </c>
      <c r="C31" s="43">
        <v>40915.43</v>
      </c>
      <c r="D31" s="43">
        <v>164.43</v>
      </c>
      <c r="E31" s="44">
        <v>341</v>
      </c>
      <c r="F31" s="45">
        <v>30252.98</v>
      </c>
      <c r="G31" s="45">
        <v>121.58</v>
      </c>
      <c r="H31" s="1">
        <f t="shared" si="0"/>
        <v>727</v>
      </c>
      <c r="I31" s="2">
        <f t="shared" si="1"/>
        <v>71168.41</v>
      </c>
      <c r="J31" s="2">
        <f t="shared" si="2"/>
        <v>286.01</v>
      </c>
      <c r="K31" s="10">
        <f>IF('Midlands Chart'!$L$44='Midlands data'!A31,J31,0)</f>
        <v>0</v>
      </c>
    </row>
    <row r="32" spans="1:11" x14ac:dyDescent="0.2">
      <c r="A32" s="41" t="s">
        <v>47</v>
      </c>
      <c r="B32" s="54">
        <v>207</v>
      </c>
      <c r="C32" s="43">
        <v>37632.58</v>
      </c>
      <c r="D32" s="43">
        <v>203.86</v>
      </c>
      <c r="E32" s="44">
        <v>241</v>
      </c>
      <c r="F32" s="45">
        <v>16655.439999999999</v>
      </c>
      <c r="G32" s="45">
        <v>90.22</v>
      </c>
      <c r="H32" s="1">
        <f t="shared" si="0"/>
        <v>448</v>
      </c>
      <c r="I32" s="2">
        <f t="shared" si="1"/>
        <v>54288.020000000004</v>
      </c>
      <c r="J32" s="2">
        <f t="shared" si="2"/>
        <v>294.08000000000004</v>
      </c>
      <c r="K32" s="10">
        <f>IF('Midlands Chart'!$L$44='Midlands data'!A32,J32,0)</f>
        <v>0</v>
      </c>
    </row>
    <row r="33" spans="1:12" x14ac:dyDescent="0.2">
      <c r="A33" s="41" t="s">
        <v>52</v>
      </c>
      <c r="B33" s="42">
        <v>393</v>
      </c>
      <c r="C33" s="43">
        <v>57701.440000000002</v>
      </c>
      <c r="D33" s="43">
        <v>176.25</v>
      </c>
      <c r="E33" s="44">
        <v>452</v>
      </c>
      <c r="F33" s="45">
        <v>38994.620000000003</v>
      </c>
      <c r="G33" s="45">
        <v>119.11</v>
      </c>
      <c r="H33" s="1">
        <f t="shared" si="0"/>
        <v>845</v>
      </c>
      <c r="I33" s="2">
        <f t="shared" si="1"/>
        <v>96696.06</v>
      </c>
      <c r="J33" s="2">
        <f t="shared" si="2"/>
        <v>295.36</v>
      </c>
      <c r="K33" s="10">
        <f>IF('Midlands Chart'!$L$44='Midlands data'!A33,J33,0)</f>
        <v>0</v>
      </c>
    </row>
    <row r="34" spans="1:12" x14ac:dyDescent="0.2">
      <c r="A34" s="41" t="s">
        <v>82</v>
      </c>
      <c r="B34" s="42">
        <v>427</v>
      </c>
      <c r="C34" s="43">
        <v>55286.21</v>
      </c>
      <c r="D34" s="43">
        <v>223.31</v>
      </c>
      <c r="E34" s="44">
        <v>235</v>
      </c>
      <c r="F34" s="45">
        <v>19095.59</v>
      </c>
      <c r="G34" s="45">
        <v>77.13</v>
      </c>
      <c r="H34" s="1">
        <f t="shared" si="0"/>
        <v>662</v>
      </c>
      <c r="I34" s="2">
        <f t="shared" si="1"/>
        <v>74381.8</v>
      </c>
      <c r="J34" s="2">
        <f t="shared" si="2"/>
        <v>300.44</v>
      </c>
      <c r="K34" s="10">
        <f>IF('Midlands Chart'!$L$44='Midlands data'!A34,J34,0)</f>
        <v>0</v>
      </c>
    </row>
    <row r="35" spans="1:12" x14ac:dyDescent="0.2">
      <c r="A35" s="41" t="s">
        <v>91</v>
      </c>
      <c r="B35" s="42">
        <v>500</v>
      </c>
      <c r="C35" s="43">
        <v>66892.25</v>
      </c>
      <c r="D35" s="43">
        <v>231.46</v>
      </c>
      <c r="E35" s="44">
        <v>283</v>
      </c>
      <c r="F35" s="45">
        <v>21595.85</v>
      </c>
      <c r="G35" s="45">
        <v>74.73</v>
      </c>
      <c r="H35" s="1">
        <f t="shared" ref="H35:H63" si="3">B35+E35</f>
        <v>783</v>
      </c>
      <c r="I35" s="2">
        <f t="shared" ref="I35:I63" si="4">C35+F35</f>
        <v>88488.1</v>
      </c>
      <c r="J35" s="2">
        <f t="shared" ref="J35:J63" si="5">D35+G35</f>
        <v>306.19</v>
      </c>
      <c r="K35" s="10">
        <f>IF('Midlands Chart'!$L$44='Midlands data'!A35,J35,0)</f>
        <v>0</v>
      </c>
    </row>
    <row r="36" spans="1:12" x14ac:dyDescent="0.2">
      <c r="A36" s="41" t="s">
        <v>75</v>
      </c>
      <c r="B36" s="42">
        <v>220</v>
      </c>
      <c r="C36" s="43">
        <v>37504.449999999997</v>
      </c>
      <c r="D36" s="43">
        <v>247.82</v>
      </c>
      <c r="E36" s="44">
        <v>145</v>
      </c>
      <c r="F36" s="45">
        <v>9572.17</v>
      </c>
      <c r="G36" s="45">
        <v>63.25</v>
      </c>
      <c r="H36" s="1">
        <f t="shared" si="3"/>
        <v>365</v>
      </c>
      <c r="I36" s="2">
        <f t="shared" si="4"/>
        <v>47076.619999999995</v>
      </c>
      <c r="J36" s="2">
        <f t="shared" si="5"/>
        <v>311.07</v>
      </c>
      <c r="K36" s="10">
        <f>IF('Midlands Chart'!$L$44='Midlands data'!A36,J36,0)</f>
        <v>0</v>
      </c>
      <c r="L36" s="14"/>
    </row>
    <row r="37" spans="1:12" x14ac:dyDescent="0.2">
      <c r="A37" s="41" t="s">
        <v>98</v>
      </c>
      <c r="B37" s="42">
        <v>287</v>
      </c>
      <c r="C37" s="43">
        <v>41829.599999999999</v>
      </c>
      <c r="D37" s="43">
        <v>240.18</v>
      </c>
      <c r="E37" s="44">
        <v>189</v>
      </c>
      <c r="F37" s="45">
        <v>13369.57</v>
      </c>
      <c r="G37" s="45">
        <v>76.77</v>
      </c>
      <c r="H37" s="1">
        <f t="shared" si="3"/>
        <v>476</v>
      </c>
      <c r="I37" s="2">
        <f t="shared" si="4"/>
        <v>55199.17</v>
      </c>
      <c r="J37" s="2">
        <f t="shared" si="5"/>
        <v>316.95</v>
      </c>
      <c r="K37" s="10">
        <f>IF('Midlands Chart'!$L$44='Midlands data'!A37,J37,0)</f>
        <v>0</v>
      </c>
    </row>
    <row r="38" spans="1:12" x14ac:dyDescent="0.2">
      <c r="A38" s="41" t="s">
        <v>42</v>
      </c>
      <c r="B38" s="54">
        <v>638</v>
      </c>
      <c r="C38" s="43">
        <v>95185.35</v>
      </c>
      <c r="D38" s="43">
        <v>201.28</v>
      </c>
      <c r="E38" s="44">
        <v>771</v>
      </c>
      <c r="F38" s="45">
        <v>56485.64</v>
      </c>
      <c r="G38" s="45">
        <v>119.45</v>
      </c>
      <c r="H38" s="1">
        <f t="shared" si="3"/>
        <v>1409</v>
      </c>
      <c r="I38" s="2">
        <f t="shared" si="4"/>
        <v>151670.99</v>
      </c>
      <c r="J38" s="2">
        <f t="shared" si="5"/>
        <v>320.73</v>
      </c>
      <c r="K38" s="10">
        <f>IF('Midlands Chart'!$L$44='Midlands data'!A38,J38,0)</f>
        <v>0</v>
      </c>
    </row>
    <row r="39" spans="1:12" x14ac:dyDescent="0.2">
      <c r="A39" s="41" t="s">
        <v>95</v>
      </c>
      <c r="B39" s="42">
        <v>321</v>
      </c>
      <c r="C39" s="43">
        <v>40882.17</v>
      </c>
      <c r="D39" s="43">
        <v>215.64</v>
      </c>
      <c r="E39" s="44">
        <v>235</v>
      </c>
      <c r="F39" s="45">
        <v>20150.240000000002</v>
      </c>
      <c r="G39" s="45">
        <v>106.28</v>
      </c>
      <c r="H39" s="1">
        <f t="shared" si="3"/>
        <v>556</v>
      </c>
      <c r="I39" s="2">
        <f t="shared" si="4"/>
        <v>61032.41</v>
      </c>
      <c r="J39" s="2">
        <f t="shared" si="5"/>
        <v>321.91999999999996</v>
      </c>
      <c r="K39" s="10">
        <f>IF('Midlands Chart'!$L$44='Midlands data'!A39,J39,0)</f>
        <v>0</v>
      </c>
    </row>
    <row r="40" spans="1:12" x14ac:dyDescent="0.2">
      <c r="A40" s="41" t="s">
        <v>72</v>
      </c>
      <c r="B40" s="42">
        <v>346</v>
      </c>
      <c r="C40" s="43">
        <v>54352.65</v>
      </c>
      <c r="D40" s="43">
        <v>249.81</v>
      </c>
      <c r="E40" s="44">
        <v>228</v>
      </c>
      <c r="F40" s="45">
        <v>18038.97</v>
      </c>
      <c r="G40" s="45">
        <v>82.91</v>
      </c>
      <c r="H40" s="1">
        <f t="shared" si="3"/>
        <v>574</v>
      </c>
      <c r="I40" s="2">
        <f t="shared" si="4"/>
        <v>72391.62</v>
      </c>
      <c r="J40" s="2">
        <f t="shared" si="5"/>
        <v>332.72</v>
      </c>
      <c r="K40" s="10">
        <f>IF('Midlands Chart'!$L$44='Midlands data'!A40,J40,0)</f>
        <v>0</v>
      </c>
    </row>
    <row r="41" spans="1:12" x14ac:dyDescent="0.2">
      <c r="A41" s="41" t="s">
        <v>80</v>
      </c>
      <c r="B41" s="54">
        <v>249</v>
      </c>
      <c r="C41" s="43">
        <v>51323.64</v>
      </c>
      <c r="D41" s="43">
        <v>236.04</v>
      </c>
      <c r="E41" s="44">
        <v>297</v>
      </c>
      <c r="F41" s="45">
        <v>21985.08</v>
      </c>
      <c r="G41" s="45">
        <v>101.11</v>
      </c>
      <c r="H41" s="1">
        <f t="shared" si="3"/>
        <v>546</v>
      </c>
      <c r="I41" s="2">
        <f t="shared" si="4"/>
        <v>73308.72</v>
      </c>
      <c r="J41" s="2">
        <f t="shared" si="5"/>
        <v>337.15</v>
      </c>
      <c r="K41" s="10">
        <f>IF('Midlands Chart'!$L$44='Midlands data'!A41,J41,0)</f>
        <v>0</v>
      </c>
    </row>
    <row r="42" spans="1:12" x14ac:dyDescent="0.2">
      <c r="A42" s="41" t="s">
        <v>79</v>
      </c>
      <c r="B42" s="42">
        <v>860</v>
      </c>
      <c r="C42" s="43">
        <v>129599.03999999999</v>
      </c>
      <c r="D42" s="43">
        <v>229.93</v>
      </c>
      <c r="E42" s="44">
        <v>859</v>
      </c>
      <c r="F42" s="45">
        <v>67045.78</v>
      </c>
      <c r="G42" s="45">
        <v>118.95</v>
      </c>
      <c r="H42" s="1">
        <f t="shared" si="3"/>
        <v>1719</v>
      </c>
      <c r="I42" s="2">
        <f t="shared" si="4"/>
        <v>196644.82</v>
      </c>
      <c r="J42" s="2">
        <f t="shared" si="5"/>
        <v>348.88</v>
      </c>
      <c r="K42" s="10">
        <f>IF('Midlands Chart'!$L$44='Midlands data'!A42,J42,0)</f>
        <v>0</v>
      </c>
    </row>
    <row r="43" spans="1:12" x14ac:dyDescent="0.2">
      <c r="A43" s="41" t="s">
        <v>54</v>
      </c>
      <c r="B43" s="42">
        <v>104</v>
      </c>
      <c r="C43" s="43">
        <v>26424.85</v>
      </c>
      <c r="D43" s="43">
        <v>271.23</v>
      </c>
      <c r="E43" s="44">
        <v>105</v>
      </c>
      <c r="F43" s="45">
        <v>7671.21</v>
      </c>
      <c r="G43" s="45">
        <v>78.739999999999995</v>
      </c>
      <c r="H43" s="1">
        <f t="shared" si="3"/>
        <v>209</v>
      </c>
      <c r="I43" s="2">
        <f t="shared" si="4"/>
        <v>34096.06</v>
      </c>
      <c r="J43" s="2">
        <f t="shared" si="5"/>
        <v>349.97</v>
      </c>
      <c r="K43" s="10">
        <f>IF('Midlands Chart'!$L$44='Midlands data'!A43,J43,0)</f>
        <v>0</v>
      </c>
    </row>
    <row r="44" spans="1:12" x14ac:dyDescent="0.2">
      <c r="A44" s="41" t="s">
        <v>51</v>
      </c>
      <c r="B44" s="42">
        <v>1342</v>
      </c>
      <c r="C44" s="43">
        <v>152479.95000000001</v>
      </c>
      <c r="D44" s="43">
        <v>257.02</v>
      </c>
      <c r="E44" s="44">
        <v>778</v>
      </c>
      <c r="F44" s="45">
        <v>61060.4</v>
      </c>
      <c r="G44" s="45">
        <v>102.92</v>
      </c>
      <c r="H44" s="1">
        <f t="shared" si="3"/>
        <v>2120</v>
      </c>
      <c r="I44" s="2">
        <f t="shared" si="4"/>
        <v>213540.35</v>
      </c>
      <c r="J44" s="2">
        <f t="shared" si="5"/>
        <v>359.94</v>
      </c>
      <c r="K44" s="10">
        <f>IF('Midlands Chart'!$L$44='Midlands data'!A44,J44,0)</f>
        <v>0</v>
      </c>
    </row>
    <row r="45" spans="1:12" x14ac:dyDescent="0.2">
      <c r="A45" s="41" t="s">
        <v>78</v>
      </c>
      <c r="B45" s="42">
        <v>161</v>
      </c>
      <c r="C45" s="43">
        <v>32891.31</v>
      </c>
      <c r="D45" s="43">
        <v>262.25</v>
      </c>
      <c r="E45" s="44">
        <v>161</v>
      </c>
      <c r="F45" s="45">
        <v>13093.29</v>
      </c>
      <c r="G45" s="45">
        <v>104.4</v>
      </c>
      <c r="H45" s="1">
        <f t="shared" si="3"/>
        <v>322</v>
      </c>
      <c r="I45" s="2">
        <f t="shared" si="4"/>
        <v>45984.6</v>
      </c>
      <c r="J45" s="2">
        <f t="shared" si="5"/>
        <v>366.65</v>
      </c>
      <c r="K45" s="10">
        <f>IF('Midlands Chart'!$L$44='Midlands data'!A45,J45,0)</f>
        <v>0</v>
      </c>
    </row>
    <row r="46" spans="1:12" x14ac:dyDescent="0.2">
      <c r="A46" s="41" t="s">
        <v>66</v>
      </c>
      <c r="B46" s="42">
        <v>275</v>
      </c>
      <c r="C46" s="43">
        <v>73816.679999999993</v>
      </c>
      <c r="D46" s="43">
        <v>254.48</v>
      </c>
      <c r="E46" s="44">
        <v>481</v>
      </c>
      <c r="F46" s="45">
        <v>39182.76</v>
      </c>
      <c r="G46" s="45">
        <v>135.08000000000001</v>
      </c>
      <c r="H46" s="1">
        <f t="shared" si="3"/>
        <v>756</v>
      </c>
      <c r="I46" s="2">
        <f t="shared" si="4"/>
        <v>112999.44</v>
      </c>
      <c r="J46" s="2">
        <f t="shared" si="5"/>
        <v>389.56</v>
      </c>
      <c r="K46" s="10">
        <f>IF('Midlands Chart'!$L$44='Midlands data'!A46,J46,0)</f>
        <v>0</v>
      </c>
    </row>
    <row r="47" spans="1:12" x14ac:dyDescent="0.2">
      <c r="A47" s="41" t="s">
        <v>81</v>
      </c>
      <c r="B47" s="42">
        <v>471</v>
      </c>
      <c r="C47" s="43">
        <v>98646.64</v>
      </c>
      <c r="D47" s="43">
        <v>321.79000000000002</v>
      </c>
      <c r="E47" s="44">
        <v>338</v>
      </c>
      <c r="F47" s="45">
        <v>24947.84</v>
      </c>
      <c r="G47" s="45">
        <v>81.38</v>
      </c>
      <c r="H47" s="1">
        <f t="shared" si="3"/>
        <v>809</v>
      </c>
      <c r="I47" s="2">
        <f t="shared" si="4"/>
        <v>123594.48</v>
      </c>
      <c r="J47" s="2">
        <f t="shared" si="5"/>
        <v>403.17</v>
      </c>
      <c r="K47" s="10">
        <f>IF('Midlands Chart'!$L$44='Midlands data'!A47,J47,0)</f>
        <v>0</v>
      </c>
    </row>
    <row r="48" spans="1:12" x14ac:dyDescent="0.2">
      <c r="A48" s="41" t="s">
        <v>87</v>
      </c>
      <c r="B48" s="42">
        <v>551</v>
      </c>
      <c r="C48" s="43">
        <v>99476.37</v>
      </c>
      <c r="D48" s="43">
        <v>323.31</v>
      </c>
      <c r="E48" s="44">
        <v>402</v>
      </c>
      <c r="F48" s="45">
        <v>28940.15</v>
      </c>
      <c r="G48" s="45">
        <v>94.06</v>
      </c>
      <c r="H48" s="1">
        <f t="shared" si="3"/>
        <v>953</v>
      </c>
      <c r="I48" s="2">
        <f t="shared" si="4"/>
        <v>128416.51999999999</v>
      </c>
      <c r="J48" s="2">
        <f t="shared" si="5"/>
        <v>417.37</v>
      </c>
      <c r="K48" s="10">
        <f>IF('Midlands Chart'!$L$44='Midlands data'!A48,J48,0)</f>
        <v>0</v>
      </c>
    </row>
    <row r="49" spans="1:11" x14ac:dyDescent="0.2">
      <c r="A49" s="41" t="s">
        <v>50</v>
      </c>
      <c r="B49" s="42">
        <v>412</v>
      </c>
      <c r="C49" s="43">
        <v>67520.56</v>
      </c>
      <c r="D49" s="43">
        <v>212.32</v>
      </c>
      <c r="E49" s="44">
        <v>969</v>
      </c>
      <c r="F49" s="45">
        <v>67536.34</v>
      </c>
      <c r="G49" s="45">
        <v>212.37</v>
      </c>
      <c r="H49" s="1">
        <f t="shared" si="3"/>
        <v>1381</v>
      </c>
      <c r="I49" s="2">
        <f t="shared" si="4"/>
        <v>135056.9</v>
      </c>
      <c r="J49" s="2">
        <f t="shared" si="5"/>
        <v>424.69</v>
      </c>
      <c r="K49" s="10">
        <f>IF('Midlands Chart'!$L$44='Midlands data'!A49,J49,0)</f>
        <v>0</v>
      </c>
    </row>
    <row r="50" spans="1:11" x14ac:dyDescent="0.2">
      <c r="A50" s="41" t="s">
        <v>70</v>
      </c>
      <c r="B50" s="42">
        <v>702</v>
      </c>
      <c r="C50" s="43">
        <v>107263.69</v>
      </c>
      <c r="D50" s="43">
        <v>308.81</v>
      </c>
      <c r="E50" s="44">
        <v>575</v>
      </c>
      <c r="F50" s="45">
        <v>43016.26</v>
      </c>
      <c r="G50" s="45">
        <v>123.84</v>
      </c>
      <c r="H50" s="1">
        <f t="shared" si="3"/>
        <v>1277</v>
      </c>
      <c r="I50" s="2">
        <f t="shared" si="4"/>
        <v>150279.95000000001</v>
      </c>
      <c r="J50" s="2">
        <f t="shared" si="5"/>
        <v>432.65</v>
      </c>
      <c r="K50" s="10">
        <f>IF('Midlands Chart'!$L$44='Midlands data'!A50,J50,0)</f>
        <v>0</v>
      </c>
    </row>
    <row r="51" spans="1:11" x14ac:dyDescent="0.2">
      <c r="A51" s="41" t="s">
        <v>63</v>
      </c>
      <c r="B51" s="54">
        <v>397</v>
      </c>
      <c r="C51" s="43">
        <v>75042.16</v>
      </c>
      <c r="D51" s="43">
        <v>324.5</v>
      </c>
      <c r="E51" s="44">
        <v>323</v>
      </c>
      <c r="F51" s="45">
        <v>26808.59</v>
      </c>
      <c r="G51" s="45">
        <v>115.93</v>
      </c>
      <c r="H51" s="1">
        <f t="shared" si="3"/>
        <v>720</v>
      </c>
      <c r="I51" s="2">
        <f t="shared" si="4"/>
        <v>101850.75</v>
      </c>
      <c r="J51" s="2">
        <f t="shared" si="5"/>
        <v>440.43</v>
      </c>
      <c r="K51" s="10">
        <f>IF('Midlands Chart'!$L$44='Midlands data'!A51,J51,0)</f>
        <v>0</v>
      </c>
    </row>
    <row r="52" spans="1:11" x14ac:dyDescent="0.2">
      <c r="A52" s="41" t="s">
        <v>65</v>
      </c>
      <c r="B52" s="42">
        <v>764</v>
      </c>
      <c r="C52" s="43">
        <v>107481.03</v>
      </c>
      <c r="D52" s="43">
        <v>276.86</v>
      </c>
      <c r="E52" s="44">
        <v>781</v>
      </c>
      <c r="F52" s="45">
        <v>64591.839999999997</v>
      </c>
      <c r="G52" s="45">
        <v>166.38</v>
      </c>
      <c r="H52" s="1">
        <f t="shared" si="3"/>
        <v>1545</v>
      </c>
      <c r="I52" s="2">
        <f t="shared" si="4"/>
        <v>172072.87</v>
      </c>
      <c r="J52" s="2">
        <f t="shared" si="5"/>
        <v>443.24</v>
      </c>
      <c r="K52" s="10">
        <f>IF('Midlands Chart'!$L$44='Midlands data'!A52,J52,0)</f>
        <v>0</v>
      </c>
    </row>
    <row r="53" spans="1:11" x14ac:dyDescent="0.2">
      <c r="A53" s="41" t="s">
        <v>86</v>
      </c>
      <c r="B53" s="42">
        <v>245</v>
      </c>
      <c r="C53" s="43">
        <v>36528.019999999997</v>
      </c>
      <c r="D53" s="43">
        <v>274.60000000000002</v>
      </c>
      <c r="E53" s="44">
        <v>311</v>
      </c>
      <c r="F53" s="45">
        <v>24659.26</v>
      </c>
      <c r="G53" s="45">
        <v>185.37</v>
      </c>
      <c r="H53" s="1">
        <f t="shared" si="3"/>
        <v>556</v>
      </c>
      <c r="I53" s="2">
        <f t="shared" si="4"/>
        <v>61187.28</v>
      </c>
      <c r="J53" s="2">
        <f t="shared" si="5"/>
        <v>459.97</v>
      </c>
      <c r="K53" s="10">
        <f>IF('Midlands Chart'!$L$44='Midlands data'!A53,J53,0)</f>
        <v>0</v>
      </c>
    </row>
    <row r="54" spans="1:11" x14ac:dyDescent="0.2">
      <c r="A54" s="41" t="s">
        <v>59</v>
      </c>
      <c r="B54" s="42">
        <v>630</v>
      </c>
      <c r="C54" s="43">
        <v>149752.46</v>
      </c>
      <c r="D54" s="43">
        <v>370.6</v>
      </c>
      <c r="E54" s="44">
        <v>482</v>
      </c>
      <c r="F54" s="45">
        <v>38600.92</v>
      </c>
      <c r="G54" s="45">
        <v>95.53</v>
      </c>
      <c r="H54" s="1">
        <f t="shared" si="3"/>
        <v>1112</v>
      </c>
      <c r="I54" s="2">
        <f t="shared" si="4"/>
        <v>188353.38</v>
      </c>
      <c r="J54" s="2">
        <f t="shared" si="5"/>
        <v>466.13</v>
      </c>
      <c r="K54" s="10">
        <f>IF('Midlands Chart'!$L$44='Midlands data'!A54,J54,0)</f>
        <v>0</v>
      </c>
    </row>
    <row r="55" spans="1:11" x14ac:dyDescent="0.2">
      <c r="A55" s="41" t="s">
        <v>41</v>
      </c>
      <c r="B55" s="42">
        <v>830</v>
      </c>
      <c r="C55" s="43">
        <v>89072.92</v>
      </c>
      <c r="D55" s="43">
        <v>322.02999999999997</v>
      </c>
      <c r="E55" s="44">
        <v>439</v>
      </c>
      <c r="F55" s="45">
        <v>40431.97</v>
      </c>
      <c r="G55" s="45">
        <v>146.18</v>
      </c>
      <c r="H55" s="31">
        <f t="shared" si="3"/>
        <v>1269</v>
      </c>
      <c r="I55" s="30">
        <f t="shared" si="4"/>
        <v>129504.89</v>
      </c>
      <c r="J55" s="30">
        <f t="shared" si="5"/>
        <v>468.21</v>
      </c>
      <c r="K55" s="10">
        <f>IF('Midlands Chart'!$L$44='Midlands data'!A55,J55,0)</f>
        <v>0</v>
      </c>
    </row>
    <row r="56" spans="1:11" x14ac:dyDescent="0.2">
      <c r="A56" s="41" t="s">
        <v>46</v>
      </c>
      <c r="B56" s="42">
        <v>219</v>
      </c>
      <c r="C56" s="43">
        <v>45507.83</v>
      </c>
      <c r="D56" s="43">
        <v>344.08</v>
      </c>
      <c r="E56" s="44">
        <v>266</v>
      </c>
      <c r="F56" s="45">
        <v>18385.22</v>
      </c>
      <c r="G56" s="45">
        <v>139.01</v>
      </c>
      <c r="H56" s="1">
        <f t="shared" si="3"/>
        <v>485</v>
      </c>
      <c r="I56" s="2">
        <f t="shared" si="4"/>
        <v>63893.05</v>
      </c>
      <c r="J56" s="2">
        <f t="shared" si="5"/>
        <v>483.09</v>
      </c>
      <c r="K56" s="10">
        <f>IF('Midlands Chart'!$L$44='Midlands data'!A56,J56,0)</f>
        <v>0</v>
      </c>
    </row>
    <row r="57" spans="1:11" x14ac:dyDescent="0.2">
      <c r="A57" s="41" t="s">
        <v>83</v>
      </c>
      <c r="B57" s="42">
        <v>367</v>
      </c>
      <c r="C57" s="43">
        <v>60330.29</v>
      </c>
      <c r="D57" s="43">
        <v>364.95</v>
      </c>
      <c r="E57" s="44">
        <v>269</v>
      </c>
      <c r="F57" s="45">
        <v>20851.349999999999</v>
      </c>
      <c r="G57" s="45">
        <v>126.14</v>
      </c>
      <c r="H57" s="1">
        <f t="shared" si="3"/>
        <v>636</v>
      </c>
      <c r="I57" s="2">
        <f t="shared" si="4"/>
        <v>81181.64</v>
      </c>
      <c r="J57" s="2">
        <f t="shared" si="5"/>
        <v>491.09</v>
      </c>
      <c r="K57" s="10">
        <f>IF('Midlands Chart'!$L$44='Midlands data'!A57,J57,0)</f>
        <v>0</v>
      </c>
    </row>
    <row r="58" spans="1:11" x14ac:dyDescent="0.2">
      <c r="A58" s="41" t="s">
        <v>94</v>
      </c>
      <c r="B58" s="42">
        <v>467</v>
      </c>
      <c r="C58" s="43">
        <v>89576.89</v>
      </c>
      <c r="D58" s="43">
        <v>316.52</v>
      </c>
      <c r="E58" s="44">
        <v>681</v>
      </c>
      <c r="F58" s="45">
        <v>53253.599999999999</v>
      </c>
      <c r="G58" s="45">
        <v>188.17</v>
      </c>
      <c r="H58" s="1">
        <f t="shared" si="3"/>
        <v>1148</v>
      </c>
      <c r="I58" s="2">
        <f t="shared" si="4"/>
        <v>142830.49</v>
      </c>
      <c r="J58" s="2">
        <f t="shared" si="5"/>
        <v>504.68999999999994</v>
      </c>
      <c r="K58" s="10">
        <f>IF('Midlands Chart'!$L$44='Midlands data'!A58,J58,0)</f>
        <v>0</v>
      </c>
    </row>
    <row r="59" spans="1:11" x14ac:dyDescent="0.2">
      <c r="A59" s="41" t="s">
        <v>90</v>
      </c>
      <c r="B59" s="42">
        <v>277</v>
      </c>
      <c r="C59" s="43">
        <v>53362.06</v>
      </c>
      <c r="D59" s="43">
        <v>360.43</v>
      </c>
      <c r="E59" s="44">
        <v>292</v>
      </c>
      <c r="F59" s="45">
        <v>23566.11</v>
      </c>
      <c r="G59" s="45">
        <v>159.16999999999999</v>
      </c>
      <c r="H59" s="1">
        <f t="shared" si="3"/>
        <v>569</v>
      </c>
      <c r="I59" s="2">
        <f t="shared" si="4"/>
        <v>76928.17</v>
      </c>
      <c r="J59" s="2">
        <f t="shared" si="5"/>
        <v>519.6</v>
      </c>
      <c r="K59" s="10">
        <f>IF('Midlands Chart'!$L$44='Midlands data'!A59,J59,0)</f>
        <v>0</v>
      </c>
    </row>
    <row r="60" spans="1:11" x14ac:dyDescent="0.2">
      <c r="A60" s="41" t="s">
        <v>61</v>
      </c>
      <c r="B60" s="56">
        <v>659</v>
      </c>
      <c r="C60" s="43">
        <v>93370.65</v>
      </c>
      <c r="D60" s="43">
        <v>376.93</v>
      </c>
      <c r="E60" s="44">
        <v>458</v>
      </c>
      <c r="F60" s="45">
        <v>37304.53</v>
      </c>
      <c r="G60" s="45">
        <v>150.59</v>
      </c>
      <c r="H60" s="1">
        <f t="shared" si="3"/>
        <v>1117</v>
      </c>
      <c r="I60" s="2">
        <f t="shared" si="4"/>
        <v>130675.18</v>
      </c>
      <c r="J60" s="2">
        <f t="shared" si="5"/>
        <v>527.52</v>
      </c>
      <c r="K60" s="10">
        <f>IF('Midlands Chart'!$L$44='Midlands data'!A60,J60,0)</f>
        <v>0</v>
      </c>
    </row>
    <row r="61" spans="1:11" x14ac:dyDescent="0.2">
      <c r="A61" s="41" t="s">
        <v>93</v>
      </c>
      <c r="B61" s="42">
        <v>479</v>
      </c>
      <c r="C61" s="43">
        <v>63321.58</v>
      </c>
      <c r="D61" s="43">
        <v>364.05</v>
      </c>
      <c r="E61" s="44">
        <v>320</v>
      </c>
      <c r="F61" s="45">
        <v>29506.79</v>
      </c>
      <c r="G61" s="45">
        <v>169.64</v>
      </c>
      <c r="H61" s="1">
        <f t="shared" si="3"/>
        <v>799</v>
      </c>
      <c r="I61" s="2">
        <f t="shared" si="4"/>
        <v>92828.37</v>
      </c>
      <c r="J61" s="2">
        <f t="shared" si="5"/>
        <v>533.69000000000005</v>
      </c>
      <c r="K61" s="10">
        <f>IF('Midlands Chart'!$L$44='Midlands data'!A61,J61,0)</f>
        <v>0</v>
      </c>
    </row>
    <row r="62" spans="1:11" x14ac:dyDescent="0.2">
      <c r="A62" s="41" t="s">
        <v>100</v>
      </c>
      <c r="B62" s="42">
        <v>644</v>
      </c>
      <c r="C62" s="43">
        <v>115939.83</v>
      </c>
      <c r="D62" s="43">
        <v>419.7</v>
      </c>
      <c r="E62" s="44">
        <v>662</v>
      </c>
      <c r="F62" s="45">
        <v>51668.639999999999</v>
      </c>
      <c r="G62" s="45">
        <v>187.04</v>
      </c>
      <c r="H62" s="1">
        <f t="shared" si="3"/>
        <v>1306</v>
      </c>
      <c r="I62" s="2">
        <f t="shared" si="4"/>
        <v>167608.47</v>
      </c>
      <c r="J62" s="2">
        <f t="shared" si="5"/>
        <v>606.74</v>
      </c>
      <c r="K62" s="10">
        <f>IF('Midlands Chart'!$L$44='Midlands data'!A62,J62,0)</f>
        <v>0</v>
      </c>
    </row>
    <row r="63" spans="1:11" s="21" customFormat="1" x14ac:dyDescent="0.2">
      <c r="A63" s="41" t="s">
        <v>62</v>
      </c>
      <c r="B63" s="54">
        <v>1107</v>
      </c>
      <c r="C63" s="43">
        <v>128046.38</v>
      </c>
      <c r="D63" s="43">
        <v>540.07000000000005</v>
      </c>
      <c r="E63" s="44">
        <v>615</v>
      </c>
      <c r="F63" s="45">
        <v>43873.21</v>
      </c>
      <c r="G63" s="45">
        <v>185.05</v>
      </c>
      <c r="H63" s="1">
        <f t="shared" si="3"/>
        <v>1722</v>
      </c>
      <c r="I63" s="2">
        <f t="shared" si="4"/>
        <v>171919.59</v>
      </c>
      <c r="J63" s="2">
        <f t="shared" si="5"/>
        <v>725.12000000000012</v>
      </c>
      <c r="K63" s="10">
        <f>IF('Midlands Chart'!$L$44='Midlands data'!A63,J63,0)</f>
        <v>0</v>
      </c>
    </row>
    <row r="64" spans="1:11" x14ac:dyDescent="0.2">
      <c r="B64" s="21"/>
      <c r="C64" s="21"/>
      <c r="D64" s="21"/>
    </row>
    <row r="65" spans="2:9" x14ac:dyDescent="0.2">
      <c r="B65" s="1">
        <f>SUM(B3:B63)</f>
        <v>25562</v>
      </c>
      <c r="C65" s="2">
        <f>SUM(C3:C63)</f>
        <v>3817808.5500000003</v>
      </c>
      <c r="E65" s="1">
        <f>SUM(E3:E63)</f>
        <v>23399</v>
      </c>
      <c r="F65" s="2">
        <f>SUM(F3:F63)</f>
        <v>1814180.3500000003</v>
      </c>
      <c r="H65" s="1">
        <f>SUM(H3:H63)</f>
        <v>48961</v>
      </c>
      <c r="I65" s="2">
        <f>SUM(I3:I63)</f>
        <v>5631988.8999999985</v>
      </c>
    </row>
  </sheetData>
  <sheetProtection password="DAA9" sheet="1" objects="1" scenarios="1"/>
  <autoFilter ref="A2:K63">
    <sortState ref="A3:K63">
      <sortCondition ref="J3:J63"/>
    </sortState>
  </autoFilter>
  <sortState ref="A3:J63">
    <sortCondition ref="J3:J63"/>
  </sortState>
  <mergeCells count="3">
    <mergeCell ref="B1:D1"/>
    <mergeCell ref="E1:G1"/>
    <mergeCell ref="H1:J1"/>
  </mergeCells>
  <pageMargins left="0.27559055118110237" right="0.27559055118110237" top="0.27559055118110237" bottom="0.27559055118110237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3:P44"/>
  <sheetViews>
    <sheetView showRowColHeaders="0" topLeftCell="A10" zoomScaleNormal="100" workbookViewId="0">
      <selection activeCell="L44" sqref="L44:P44"/>
    </sheetView>
  </sheetViews>
  <sheetFormatPr defaultRowHeight="11.25" x14ac:dyDescent="0.2"/>
  <cols>
    <col min="1" max="1" width="3.5" style="7" customWidth="1"/>
    <col min="2" max="10" width="9.33203125" style="7"/>
    <col min="11" max="11" width="8.5" style="7" customWidth="1"/>
    <col min="12" max="15" width="9.33203125" style="7"/>
    <col min="16" max="16" width="10.6640625" style="7" customWidth="1"/>
    <col min="17" max="16384" width="9.33203125" style="7"/>
  </cols>
  <sheetData>
    <row r="43" spans="2:16" ht="62.25" customHeight="1" thickBot="1" x14ac:dyDescent="0.25"/>
    <row r="44" spans="2:16" ht="15.75" thickBot="1" x14ac:dyDescent="0.25">
      <c r="B44" s="17" t="s">
        <v>217</v>
      </c>
      <c r="L44" s="64" t="s">
        <v>8</v>
      </c>
      <c r="M44" s="65"/>
      <c r="N44" s="65"/>
      <c r="O44" s="65"/>
      <c r="P44" s="66"/>
    </row>
  </sheetData>
  <sheetProtection sheet="1" objects="1" scenarios="1" selectLockedCells="1"/>
  <mergeCells count="1">
    <mergeCell ref="L44:P44"/>
  </mergeCells>
  <dataValidations count="1">
    <dataValidation type="list" allowBlank="1" showInputMessage="1" showErrorMessage="1" sqref="L44:P44">
      <formula1>North</formula1>
    </dataValidation>
  </dataValidations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workbookViewId="0">
      <pane xSplit="1" ySplit="2" topLeftCell="B3" activePane="bottomRight" state="frozen"/>
      <selection activeCell="L44" sqref="L44:P44"/>
      <selection pane="topRight" activeCell="L44" sqref="L44:P44"/>
      <selection pane="bottomLeft" activeCell="L44" sqref="L44:P44"/>
      <selection pane="bottomRight" activeCell="A33" sqref="A33"/>
    </sheetView>
  </sheetViews>
  <sheetFormatPr defaultRowHeight="11.25" x14ac:dyDescent="0.2"/>
  <cols>
    <col min="1" max="1" width="47" bestFit="1" customWidth="1"/>
    <col min="2" max="2" width="11.5" bestFit="1" customWidth="1"/>
    <col min="3" max="3" width="13.83203125" bestFit="1" customWidth="1"/>
    <col min="4" max="4" width="20.33203125" bestFit="1" customWidth="1"/>
    <col min="5" max="5" width="12.83203125" customWidth="1"/>
    <col min="6" max="6" width="13.83203125" bestFit="1" customWidth="1"/>
    <col min="7" max="7" width="20.33203125" bestFit="1" customWidth="1"/>
    <col min="8" max="8" width="11.5" bestFit="1" customWidth="1"/>
    <col min="9" max="9" width="14.83203125" customWidth="1"/>
    <col min="10" max="10" width="20.33203125" bestFit="1" customWidth="1"/>
    <col min="11" max="11" width="17.6640625" bestFit="1" customWidth="1"/>
  </cols>
  <sheetData>
    <row r="1" spans="1:11" x14ac:dyDescent="0.2">
      <c r="A1" s="3" t="s">
        <v>248</v>
      </c>
      <c r="B1" s="61" t="s">
        <v>4</v>
      </c>
      <c r="C1" s="61"/>
      <c r="D1" s="61"/>
      <c r="E1" s="61" t="s">
        <v>5</v>
      </c>
      <c r="F1" s="61"/>
      <c r="G1" s="61"/>
      <c r="H1" s="61" t="s">
        <v>6</v>
      </c>
      <c r="I1" s="61"/>
      <c r="J1" s="61"/>
    </row>
    <row r="2" spans="1:11" ht="21" customHeight="1" x14ac:dyDescent="0.2">
      <c r="A2" s="6" t="s">
        <v>212</v>
      </c>
      <c r="B2" s="5" t="s">
        <v>0</v>
      </c>
      <c r="C2" s="4" t="s">
        <v>1</v>
      </c>
      <c r="D2" s="4" t="s">
        <v>2</v>
      </c>
      <c r="E2" s="5" t="s">
        <v>0</v>
      </c>
      <c r="F2" s="4" t="s">
        <v>1</v>
      </c>
      <c r="G2" s="4" t="s">
        <v>2</v>
      </c>
      <c r="H2" s="5" t="s">
        <v>0</v>
      </c>
      <c r="I2" s="4" t="s">
        <v>1</v>
      </c>
      <c r="J2" s="4" t="s">
        <v>2</v>
      </c>
      <c r="K2" s="6" t="s">
        <v>213</v>
      </c>
    </row>
    <row r="3" spans="1:11" s="21" customFormat="1" x14ac:dyDescent="0.2">
      <c r="A3" s="46" t="s">
        <v>118</v>
      </c>
      <c r="B3" s="54">
        <v>105</v>
      </c>
      <c r="C3" s="48">
        <v>10809.83</v>
      </c>
      <c r="D3" s="48">
        <v>52.1</v>
      </c>
      <c r="E3" s="49">
        <v>151</v>
      </c>
      <c r="F3" s="50">
        <v>11375.16</v>
      </c>
      <c r="G3" s="50">
        <v>54.83</v>
      </c>
      <c r="H3" s="1">
        <f t="shared" ref="H3:H34" si="0">B3+E3</f>
        <v>256</v>
      </c>
      <c r="I3" s="2">
        <f t="shared" ref="I3:I34" si="1">C3+F3</f>
        <v>22184.989999999998</v>
      </c>
      <c r="J3" s="2">
        <f t="shared" ref="J3:J34" si="2">D3+G3</f>
        <v>106.93</v>
      </c>
      <c r="K3" s="10">
        <f>IF('North Chart'!$L$44='North data'!A3,J3,0)</f>
        <v>0</v>
      </c>
    </row>
    <row r="4" spans="1:11" x14ac:dyDescent="0.2">
      <c r="A4" s="46" t="s">
        <v>119</v>
      </c>
      <c r="B4" s="47">
        <v>104</v>
      </c>
      <c r="C4" s="48">
        <v>12760.1</v>
      </c>
      <c r="D4" s="48">
        <v>84.44</v>
      </c>
      <c r="E4" s="49">
        <v>122</v>
      </c>
      <c r="F4" s="50">
        <v>8613.3700000000008</v>
      </c>
      <c r="G4" s="50">
        <v>57</v>
      </c>
      <c r="H4" s="29">
        <f t="shared" si="0"/>
        <v>226</v>
      </c>
      <c r="I4" s="28">
        <f t="shared" si="1"/>
        <v>21373.47</v>
      </c>
      <c r="J4" s="28">
        <f t="shared" si="2"/>
        <v>141.44</v>
      </c>
      <c r="K4" s="10">
        <f>IF('North Chart'!$L$44='North data'!A4,J4,0)</f>
        <v>0</v>
      </c>
    </row>
    <row r="5" spans="1:11" x14ac:dyDescent="0.2">
      <c r="A5" s="46" t="s">
        <v>110</v>
      </c>
      <c r="B5" s="47">
        <v>190</v>
      </c>
      <c r="C5" s="48">
        <v>24817.759999999998</v>
      </c>
      <c r="D5" s="48">
        <v>119.08</v>
      </c>
      <c r="E5" s="49">
        <v>101</v>
      </c>
      <c r="F5" s="50">
        <v>8375.06</v>
      </c>
      <c r="G5" s="50">
        <v>40.19</v>
      </c>
      <c r="H5" s="1">
        <f t="shared" si="0"/>
        <v>291</v>
      </c>
      <c r="I5" s="2">
        <f t="shared" si="1"/>
        <v>33192.82</v>
      </c>
      <c r="J5" s="2">
        <f t="shared" si="2"/>
        <v>159.26999999999998</v>
      </c>
      <c r="K5" s="10">
        <f>IF('North Chart'!$L$44='North data'!A5,J5,0)</f>
        <v>0</v>
      </c>
    </row>
    <row r="6" spans="1:11" x14ac:dyDescent="0.2">
      <c r="A6" s="46" t="s">
        <v>145</v>
      </c>
      <c r="B6" s="47">
        <v>143</v>
      </c>
      <c r="C6" s="48">
        <v>17761.68</v>
      </c>
      <c r="D6" s="48">
        <v>114.73</v>
      </c>
      <c r="E6" s="49">
        <v>125</v>
      </c>
      <c r="F6" s="50">
        <v>8009.96</v>
      </c>
      <c r="G6" s="50">
        <v>51.74</v>
      </c>
      <c r="H6" s="1">
        <f t="shared" si="0"/>
        <v>268</v>
      </c>
      <c r="I6" s="2">
        <f t="shared" si="1"/>
        <v>25771.64</v>
      </c>
      <c r="J6" s="2">
        <f t="shared" si="2"/>
        <v>166.47</v>
      </c>
      <c r="K6" s="10">
        <f>IF('North Chart'!$L$44='North data'!A6,J6,0)</f>
        <v>0</v>
      </c>
    </row>
    <row r="7" spans="1:11" x14ac:dyDescent="0.2">
      <c r="A7" s="46" t="s">
        <v>144</v>
      </c>
      <c r="B7" s="47">
        <v>84</v>
      </c>
      <c r="C7" s="48">
        <v>16724.78</v>
      </c>
      <c r="D7" s="48">
        <v>91.28</v>
      </c>
      <c r="E7" s="49">
        <v>178</v>
      </c>
      <c r="F7" s="50">
        <v>14270.46</v>
      </c>
      <c r="G7" s="50">
        <v>77.88</v>
      </c>
      <c r="H7" s="1">
        <f t="shared" si="0"/>
        <v>262</v>
      </c>
      <c r="I7" s="2">
        <f t="shared" si="1"/>
        <v>30995.239999999998</v>
      </c>
      <c r="J7" s="2">
        <f t="shared" si="2"/>
        <v>169.16</v>
      </c>
      <c r="K7" s="10">
        <f>IF('North Chart'!$L$44='North data'!A7,J7,0)</f>
        <v>0</v>
      </c>
    </row>
    <row r="8" spans="1:11" x14ac:dyDescent="0.2">
      <c r="A8" s="46" t="s">
        <v>155</v>
      </c>
      <c r="B8" s="47">
        <v>69</v>
      </c>
      <c r="C8" s="48">
        <v>10210.129999999999</v>
      </c>
      <c r="D8" s="48">
        <v>96.97</v>
      </c>
      <c r="E8" s="49">
        <v>106</v>
      </c>
      <c r="F8" s="50">
        <v>8429.44</v>
      </c>
      <c r="G8" s="50">
        <v>80.05</v>
      </c>
      <c r="H8" s="1">
        <f t="shared" si="0"/>
        <v>175</v>
      </c>
      <c r="I8" s="2">
        <f t="shared" si="1"/>
        <v>18639.57</v>
      </c>
      <c r="J8" s="2">
        <f t="shared" si="2"/>
        <v>177.01999999999998</v>
      </c>
      <c r="K8" s="10">
        <f>IF('North Chart'!$L$44='North data'!A8,J8,0)</f>
        <v>0</v>
      </c>
    </row>
    <row r="9" spans="1:11" x14ac:dyDescent="0.2">
      <c r="A9" s="46" t="s">
        <v>141</v>
      </c>
      <c r="B9" s="47">
        <v>326</v>
      </c>
      <c r="C9" s="48">
        <v>39623.67</v>
      </c>
      <c r="D9" s="48">
        <v>147.94</v>
      </c>
      <c r="E9" s="49">
        <v>121</v>
      </c>
      <c r="F9" s="50">
        <v>10551.28</v>
      </c>
      <c r="G9" s="50">
        <v>39.4</v>
      </c>
      <c r="H9" s="1">
        <f t="shared" si="0"/>
        <v>447</v>
      </c>
      <c r="I9" s="2">
        <f t="shared" si="1"/>
        <v>50174.95</v>
      </c>
      <c r="J9" s="2">
        <f t="shared" si="2"/>
        <v>187.34</v>
      </c>
      <c r="K9" s="10">
        <f>IF('North Chart'!$L$44='North data'!A9,J9,0)</f>
        <v>0</v>
      </c>
    </row>
    <row r="10" spans="1:11" x14ac:dyDescent="0.2">
      <c r="A10" s="46" t="s">
        <v>106</v>
      </c>
      <c r="B10" s="47">
        <v>205</v>
      </c>
      <c r="C10" s="48">
        <v>26127.24</v>
      </c>
      <c r="D10" s="48">
        <v>151.12</v>
      </c>
      <c r="E10" s="49">
        <v>94</v>
      </c>
      <c r="F10" s="50">
        <v>6417.7</v>
      </c>
      <c r="G10" s="50">
        <v>37.119999999999997</v>
      </c>
      <c r="H10" s="1">
        <f t="shared" si="0"/>
        <v>299</v>
      </c>
      <c r="I10" s="2">
        <f t="shared" si="1"/>
        <v>32544.940000000002</v>
      </c>
      <c r="J10" s="2">
        <f t="shared" si="2"/>
        <v>188.24</v>
      </c>
      <c r="K10" s="10">
        <f>IF('North Chart'!$L$44='North data'!A10,J10,0)</f>
        <v>0</v>
      </c>
    </row>
    <row r="11" spans="1:11" x14ac:dyDescent="0.2">
      <c r="A11" s="46" t="s">
        <v>150</v>
      </c>
      <c r="B11" s="47">
        <v>262</v>
      </c>
      <c r="C11" s="48">
        <v>50347.39</v>
      </c>
      <c r="D11" s="48">
        <v>162.46</v>
      </c>
      <c r="E11" s="49">
        <v>192</v>
      </c>
      <c r="F11" s="50">
        <v>12804.39</v>
      </c>
      <c r="G11" s="50">
        <v>41.32</v>
      </c>
      <c r="H11" s="1">
        <f t="shared" si="0"/>
        <v>454</v>
      </c>
      <c r="I11" s="2">
        <f t="shared" si="1"/>
        <v>63151.78</v>
      </c>
      <c r="J11" s="2">
        <f t="shared" si="2"/>
        <v>203.78</v>
      </c>
      <c r="K11" s="10">
        <f>IF('North Chart'!$L$44='North data'!A11,J11,0)</f>
        <v>0</v>
      </c>
    </row>
    <row r="12" spans="1:11" x14ac:dyDescent="0.2">
      <c r="A12" s="46" t="s">
        <v>158</v>
      </c>
      <c r="B12" s="47">
        <v>271</v>
      </c>
      <c r="C12" s="48">
        <v>37778.660000000003</v>
      </c>
      <c r="D12" s="48">
        <v>144.31</v>
      </c>
      <c r="E12" s="49">
        <v>217</v>
      </c>
      <c r="F12" s="50">
        <v>16175.38</v>
      </c>
      <c r="G12" s="50">
        <v>61.79</v>
      </c>
      <c r="H12" s="1">
        <f t="shared" si="0"/>
        <v>488</v>
      </c>
      <c r="I12" s="2">
        <f t="shared" si="1"/>
        <v>53954.04</v>
      </c>
      <c r="J12" s="2">
        <f t="shared" si="2"/>
        <v>206.1</v>
      </c>
      <c r="K12" s="10">
        <f>IF('North Chart'!$L$44='North data'!A12,J12,0)</f>
        <v>0</v>
      </c>
    </row>
    <row r="13" spans="1:11" x14ac:dyDescent="0.2">
      <c r="A13" s="46" t="s">
        <v>249</v>
      </c>
      <c r="B13" s="54">
        <v>386</v>
      </c>
      <c r="C13" s="48">
        <v>53096.13</v>
      </c>
      <c r="D13" s="48">
        <v>147.19</v>
      </c>
      <c r="E13" s="54">
        <v>282</v>
      </c>
      <c r="F13" s="50">
        <v>21312.86</v>
      </c>
      <c r="G13" s="50">
        <v>59.08</v>
      </c>
      <c r="H13" s="1">
        <f t="shared" si="0"/>
        <v>668</v>
      </c>
      <c r="I13" s="2">
        <f t="shared" si="1"/>
        <v>74408.989999999991</v>
      </c>
      <c r="J13" s="2">
        <f t="shared" si="2"/>
        <v>206.26999999999998</v>
      </c>
      <c r="K13" s="10">
        <f>IF('North Chart'!$L$44='North data'!A13,J13,0)</f>
        <v>0</v>
      </c>
    </row>
    <row r="14" spans="1:11" x14ac:dyDescent="0.2">
      <c r="A14" s="46" t="s">
        <v>116</v>
      </c>
      <c r="B14" s="47">
        <v>316</v>
      </c>
      <c r="C14" s="48">
        <v>50315.85</v>
      </c>
      <c r="D14" s="48">
        <v>132.80000000000001</v>
      </c>
      <c r="E14" s="49">
        <v>379</v>
      </c>
      <c r="F14" s="50">
        <v>33756.22</v>
      </c>
      <c r="G14" s="50">
        <v>89.09</v>
      </c>
      <c r="H14" s="1">
        <f t="shared" si="0"/>
        <v>695</v>
      </c>
      <c r="I14" s="2">
        <f t="shared" si="1"/>
        <v>84072.07</v>
      </c>
      <c r="J14" s="2">
        <f t="shared" si="2"/>
        <v>221.89000000000001</v>
      </c>
      <c r="K14" s="10">
        <f>IF('North Chart'!$L$44='North data'!A14,J14,0)</f>
        <v>0</v>
      </c>
    </row>
    <row r="15" spans="1:11" x14ac:dyDescent="0.2">
      <c r="A15" s="46" t="s">
        <v>140</v>
      </c>
      <c r="B15" s="47">
        <v>295</v>
      </c>
      <c r="C15" s="48">
        <v>40043.21</v>
      </c>
      <c r="D15" s="48">
        <v>153.25</v>
      </c>
      <c r="E15" s="49">
        <v>259</v>
      </c>
      <c r="F15" s="50">
        <v>19704.21</v>
      </c>
      <c r="G15" s="50">
        <v>75.41</v>
      </c>
      <c r="H15" s="1">
        <f t="shared" si="0"/>
        <v>554</v>
      </c>
      <c r="I15" s="2">
        <f t="shared" si="1"/>
        <v>59747.42</v>
      </c>
      <c r="J15" s="2">
        <f t="shared" si="2"/>
        <v>228.66</v>
      </c>
      <c r="K15" s="10">
        <f>IF('North Chart'!$L$44='North data'!A15,J15,0)</f>
        <v>0</v>
      </c>
    </row>
    <row r="16" spans="1:11" x14ac:dyDescent="0.2">
      <c r="A16" s="46" t="s">
        <v>105</v>
      </c>
      <c r="B16" s="47">
        <v>143</v>
      </c>
      <c r="C16" s="48">
        <v>29492.41</v>
      </c>
      <c r="D16" s="48">
        <v>169.69</v>
      </c>
      <c r="E16" s="49">
        <v>151</v>
      </c>
      <c r="F16" s="50">
        <v>10810.74</v>
      </c>
      <c r="G16" s="50">
        <v>62.2</v>
      </c>
      <c r="H16" s="1">
        <f t="shared" si="0"/>
        <v>294</v>
      </c>
      <c r="I16" s="2">
        <f t="shared" si="1"/>
        <v>40303.15</v>
      </c>
      <c r="J16" s="2">
        <f t="shared" si="2"/>
        <v>231.89</v>
      </c>
      <c r="K16" s="10">
        <f>IF('North Chart'!$L$44='North data'!A16,J16,0)</f>
        <v>0</v>
      </c>
    </row>
    <row r="17" spans="1:11" x14ac:dyDescent="0.2">
      <c r="A17" s="46" t="s">
        <v>156</v>
      </c>
      <c r="B17" s="47">
        <v>485</v>
      </c>
      <c r="C17" s="48">
        <v>52986.76</v>
      </c>
      <c r="D17" s="48">
        <v>143.44999999999999</v>
      </c>
      <c r="E17" s="49">
        <v>510</v>
      </c>
      <c r="F17" s="50">
        <v>34203.519999999997</v>
      </c>
      <c r="G17" s="50">
        <v>92.6</v>
      </c>
      <c r="H17" s="1">
        <f t="shared" si="0"/>
        <v>995</v>
      </c>
      <c r="I17" s="2">
        <f t="shared" si="1"/>
        <v>87190.28</v>
      </c>
      <c r="J17" s="2">
        <f t="shared" si="2"/>
        <v>236.04999999999998</v>
      </c>
      <c r="K17" s="10">
        <f>IF('North Chart'!$L$44='North data'!A17,J17,0)</f>
        <v>0</v>
      </c>
    </row>
    <row r="18" spans="1:11" x14ac:dyDescent="0.2">
      <c r="A18" s="46" t="s">
        <v>154</v>
      </c>
      <c r="B18" s="47">
        <v>421</v>
      </c>
      <c r="C18" s="48">
        <v>58775.48</v>
      </c>
      <c r="D18" s="48">
        <v>166.91</v>
      </c>
      <c r="E18" s="49">
        <v>399</v>
      </c>
      <c r="F18" s="50">
        <v>27099.74</v>
      </c>
      <c r="G18" s="50">
        <v>76.959999999999994</v>
      </c>
      <c r="H18" s="1">
        <f t="shared" si="0"/>
        <v>820</v>
      </c>
      <c r="I18" s="2">
        <f t="shared" si="1"/>
        <v>85875.22</v>
      </c>
      <c r="J18" s="2">
        <f t="shared" si="2"/>
        <v>243.87</v>
      </c>
      <c r="K18" s="10">
        <f>IF('North Chart'!$L$44='North data'!A18,J18,0)</f>
        <v>0</v>
      </c>
    </row>
    <row r="19" spans="1:11" x14ac:dyDescent="0.2">
      <c r="A19" s="46" t="s">
        <v>104</v>
      </c>
      <c r="B19" s="47">
        <v>134</v>
      </c>
      <c r="C19" s="48">
        <v>20150.22</v>
      </c>
      <c r="D19" s="48">
        <v>173.68</v>
      </c>
      <c r="E19" s="49">
        <v>119</v>
      </c>
      <c r="F19" s="50">
        <v>8393.1299999999992</v>
      </c>
      <c r="G19" s="50">
        <v>72.34</v>
      </c>
      <c r="H19" s="1">
        <f t="shared" si="0"/>
        <v>253</v>
      </c>
      <c r="I19" s="2">
        <f t="shared" si="1"/>
        <v>28543.35</v>
      </c>
      <c r="J19" s="2">
        <f t="shared" si="2"/>
        <v>246.02</v>
      </c>
      <c r="K19" s="10">
        <f>IF('North Chart'!$L$44='North data'!A19,J19,0)</f>
        <v>0</v>
      </c>
    </row>
    <row r="20" spans="1:11" x14ac:dyDescent="0.2">
      <c r="A20" s="46" t="s">
        <v>114</v>
      </c>
      <c r="B20" s="47">
        <v>278</v>
      </c>
      <c r="C20" s="48">
        <v>53381.1</v>
      </c>
      <c r="D20" s="48">
        <v>168.08</v>
      </c>
      <c r="E20" s="49">
        <v>331</v>
      </c>
      <c r="F20" s="50">
        <v>25746.94</v>
      </c>
      <c r="G20" s="50">
        <v>81.069999999999993</v>
      </c>
      <c r="H20" s="1">
        <f t="shared" si="0"/>
        <v>609</v>
      </c>
      <c r="I20" s="2">
        <f t="shared" si="1"/>
        <v>79128.039999999994</v>
      </c>
      <c r="J20" s="2">
        <f t="shared" si="2"/>
        <v>249.15</v>
      </c>
      <c r="K20" s="10">
        <f>IF('North Chart'!$L$44='North data'!A20,J20,0)</f>
        <v>0</v>
      </c>
    </row>
    <row r="21" spans="1:11" x14ac:dyDescent="0.2">
      <c r="A21" s="46" t="s">
        <v>153</v>
      </c>
      <c r="B21" s="47">
        <v>316</v>
      </c>
      <c r="C21" s="48">
        <v>39210.449999999997</v>
      </c>
      <c r="D21" s="48">
        <v>163.15</v>
      </c>
      <c r="E21" s="49">
        <v>270</v>
      </c>
      <c r="F21" s="50">
        <v>20999.18</v>
      </c>
      <c r="G21" s="50">
        <v>87.38</v>
      </c>
      <c r="H21" s="1">
        <f t="shared" si="0"/>
        <v>586</v>
      </c>
      <c r="I21" s="2">
        <f t="shared" si="1"/>
        <v>60209.63</v>
      </c>
      <c r="J21" s="2">
        <f t="shared" si="2"/>
        <v>250.53</v>
      </c>
      <c r="K21" s="10">
        <f>IF('North Chart'!$L$44='North data'!A21,J21,0)</f>
        <v>0</v>
      </c>
    </row>
    <row r="22" spans="1:11" x14ac:dyDescent="0.2">
      <c r="A22" s="46" t="s">
        <v>157</v>
      </c>
      <c r="B22" s="47">
        <v>251</v>
      </c>
      <c r="C22" s="48">
        <v>40232.629999999997</v>
      </c>
      <c r="D22" s="48">
        <v>185.49</v>
      </c>
      <c r="E22" s="49">
        <v>191</v>
      </c>
      <c r="F22" s="50">
        <v>14363.54</v>
      </c>
      <c r="G22" s="50">
        <v>66.22</v>
      </c>
      <c r="H22" s="1">
        <f t="shared" si="0"/>
        <v>442</v>
      </c>
      <c r="I22" s="2">
        <f t="shared" si="1"/>
        <v>54596.17</v>
      </c>
      <c r="J22" s="2">
        <f t="shared" si="2"/>
        <v>251.71</v>
      </c>
      <c r="K22" s="10">
        <f>IF('North Chart'!$L$44='North data'!A22,J22,0)</f>
        <v>0</v>
      </c>
    </row>
    <row r="23" spans="1:11" x14ac:dyDescent="0.2">
      <c r="A23" s="46" t="s">
        <v>159</v>
      </c>
      <c r="B23" s="47">
        <v>118</v>
      </c>
      <c r="C23" s="48">
        <v>17830.39</v>
      </c>
      <c r="D23" s="48">
        <v>157.47</v>
      </c>
      <c r="E23" s="49">
        <v>152</v>
      </c>
      <c r="F23" s="50">
        <v>10837.16</v>
      </c>
      <c r="G23" s="50">
        <v>95.71</v>
      </c>
      <c r="H23" s="1">
        <f t="shared" si="0"/>
        <v>270</v>
      </c>
      <c r="I23" s="2">
        <f t="shared" si="1"/>
        <v>28667.55</v>
      </c>
      <c r="J23" s="2">
        <f t="shared" si="2"/>
        <v>253.18</v>
      </c>
      <c r="K23" s="10">
        <f>IF('North Chart'!$L$44='North data'!A23,J23,0)</f>
        <v>0</v>
      </c>
    </row>
    <row r="24" spans="1:11" x14ac:dyDescent="0.2">
      <c r="A24" s="46" t="s">
        <v>148</v>
      </c>
      <c r="B24" s="47">
        <v>132</v>
      </c>
      <c r="C24" s="48">
        <v>21444.45</v>
      </c>
      <c r="D24" s="48">
        <v>172.53</v>
      </c>
      <c r="E24" s="49">
        <v>132</v>
      </c>
      <c r="F24" s="50">
        <v>10124.61</v>
      </c>
      <c r="G24" s="50">
        <v>81.45</v>
      </c>
      <c r="H24" s="1">
        <f t="shared" si="0"/>
        <v>264</v>
      </c>
      <c r="I24" s="2">
        <f t="shared" si="1"/>
        <v>31569.06</v>
      </c>
      <c r="J24" s="2">
        <f t="shared" si="2"/>
        <v>253.98000000000002</v>
      </c>
      <c r="K24" s="10">
        <f>IF('North Chart'!$L$44='North data'!A24,J24,0)</f>
        <v>0</v>
      </c>
    </row>
    <row r="25" spans="1:11" x14ac:dyDescent="0.2">
      <c r="A25" s="46" t="s">
        <v>152</v>
      </c>
      <c r="B25" s="47">
        <v>334</v>
      </c>
      <c r="C25" s="48">
        <v>47057.4</v>
      </c>
      <c r="D25" s="48">
        <v>191</v>
      </c>
      <c r="E25" s="49">
        <v>231</v>
      </c>
      <c r="F25" s="50">
        <v>16727.3</v>
      </c>
      <c r="G25" s="50">
        <v>67.900000000000006</v>
      </c>
      <c r="H25" s="1">
        <f t="shared" si="0"/>
        <v>565</v>
      </c>
      <c r="I25" s="2">
        <f t="shared" si="1"/>
        <v>63784.7</v>
      </c>
      <c r="J25" s="2">
        <f t="shared" si="2"/>
        <v>258.89999999999998</v>
      </c>
      <c r="K25" s="10">
        <f>IF('North Chart'!$L$44='North data'!A25,J25,0)</f>
        <v>0</v>
      </c>
    </row>
    <row r="26" spans="1:11" x14ac:dyDescent="0.2">
      <c r="A26" s="46" t="s">
        <v>112</v>
      </c>
      <c r="B26" s="47">
        <v>220</v>
      </c>
      <c r="C26" s="48">
        <v>34466.74</v>
      </c>
      <c r="D26" s="48">
        <v>189.43</v>
      </c>
      <c r="E26" s="49">
        <v>199</v>
      </c>
      <c r="F26" s="50">
        <v>12978.94</v>
      </c>
      <c r="G26" s="50">
        <v>71.33</v>
      </c>
      <c r="H26" s="1">
        <f t="shared" si="0"/>
        <v>419</v>
      </c>
      <c r="I26" s="2">
        <f t="shared" si="1"/>
        <v>47445.68</v>
      </c>
      <c r="J26" s="2">
        <f t="shared" si="2"/>
        <v>260.76</v>
      </c>
      <c r="K26" s="10">
        <f>IF('North Chart'!$L$44='North data'!A26,J26,0)</f>
        <v>0</v>
      </c>
    </row>
    <row r="27" spans="1:11" x14ac:dyDescent="0.2">
      <c r="A27" s="46" t="s">
        <v>126</v>
      </c>
      <c r="B27" s="47">
        <v>228</v>
      </c>
      <c r="C27" s="48">
        <v>39587.120000000003</v>
      </c>
      <c r="D27" s="48">
        <v>171.38</v>
      </c>
      <c r="E27" s="49">
        <v>305</v>
      </c>
      <c r="F27" s="50">
        <v>22573.8</v>
      </c>
      <c r="G27" s="50">
        <v>97.73</v>
      </c>
      <c r="H27" s="1">
        <f t="shared" si="0"/>
        <v>533</v>
      </c>
      <c r="I27" s="2">
        <f t="shared" si="1"/>
        <v>62160.92</v>
      </c>
      <c r="J27" s="2">
        <f t="shared" si="2"/>
        <v>269.11</v>
      </c>
      <c r="K27" s="10">
        <f>IF('North Chart'!$L$44='North data'!A27,J27,0)</f>
        <v>0</v>
      </c>
    </row>
    <row r="28" spans="1:11" x14ac:dyDescent="0.2">
      <c r="A28" s="46" t="s">
        <v>146</v>
      </c>
      <c r="B28" s="47">
        <v>461</v>
      </c>
      <c r="C28" s="48">
        <v>51217.46</v>
      </c>
      <c r="D28" s="48">
        <v>173.91</v>
      </c>
      <c r="E28" s="49">
        <v>431</v>
      </c>
      <c r="F28" s="50">
        <v>28594.080000000002</v>
      </c>
      <c r="G28" s="50">
        <v>97.09</v>
      </c>
      <c r="H28" s="1">
        <f t="shared" si="0"/>
        <v>892</v>
      </c>
      <c r="I28" s="2">
        <f t="shared" si="1"/>
        <v>79811.540000000008</v>
      </c>
      <c r="J28" s="2">
        <f t="shared" si="2"/>
        <v>271</v>
      </c>
      <c r="K28" s="10">
        <f>IF('North Chart'!$L$44='North data'!A28,J28,0)</f>
        <v>0</v>
      </c>
    </row>
    <row r="29" spans="1:11" x14ac:dyDescent="0.2">
      <c r="A29" s="46" t="s">
        <v>136</v>
      </c>
      <c r="B29" s="47">
        <v>290</v>
      </c>
      <c r="C29" s="48">
        <v>30883.09</v>
      </c>
      <c r="D29" s="48">
        <v>178.4</v>
      </c>
      <c r="E29" s="49">
        <v>228</v>
      </c>
      <c r="F29" s="50">
        <v>16111.72</v>
      </c>
      <c r="G29" s="50">
        <v>93.07</v>
      </c>
      <c r="H29" s="1">
        <f t="shared" si="0"/>
        <v>518</v>
      </c>
      <c r="I29" s="2">
        <f t="shared" si="1"/>
        <v>46994.81</v>
      </c>
      <c r="J29" s="2">
        <f t="shared" si="2"/>
        <v>271.47000000000003</v>
      </c>
      <c r="K29" s="10">
        <f>IF('North Chart'!$L$44='North data'!A29,J29,0)</f>
        <v>0</v>
      </c>
    </row>
    <row r="30" spans="1:11" x14ac:dyDescent="0.2">
      <c r="A30" s="46" t="s">
        <v>132</v>
      </c>
      <c r="B30" s="47">
        <v>578</v>
      </c>
      <c r="C30" s="48">
        <v>103745.11</v>
      </c>
      <c r="D30" s="48">
        <v>198.21</v>
      </c>
      <c r="E30" s="49">
        <v>560</v>
      </c>
      <c r="F30" s="50">
        <v>40504.22</v>
      </c>
      <c r="G30" s="50">
        <v>77.39</v>
      </c>
      <c r="H30" s="1">
        <f t="shared" si="0"/>
        <v>1138</v>
      </c>
      <c r="I30" s="2">
        <f t="shared" si="1"/>
        <v>144249.33000000002</v>
      </c>
      <c r="J30" s="2">
        <f t="shared" si="2"/>
        <v>275.60000000000002</v>
      </c>
      <c r="K30" s="10">
        <f>IF('North Chart'!$L$44='North data'!A30,J30,0)</f>
        <v>0</v>
      </c>
    </row>
    <row r="31" spans="1:11" x14ac:dyDescent="0.2">
      <c r="A31" s="46" t="s">
        <v>117</v>
      </c>
      <c r="B31" s="47">
        <v>525</v>
      </c>
      <c r="C31" s="48">
        <v>62207.06</v>
      </c>
      <c r="D31" s="48">
        <v>206.09</v>
      </c>
      <c r="E31" s="49">
        <v>338</v>
      </c>
      <c r="F31" s="50">
        <v>25760.93</v>
      </c>
      <c r="G31" s="50">
        <v>85.35</v>
      </c>
      <c r="H31" s="1">
        <f t="shared" si="0"/>
        <v>863</v>
      </c>
      <c r="I31" s="2">
        <f t="shared" si="1"/>
        <v>87967.989999999991</v>
      </c>
      <c r="J31" s="2">
        <f t="shared" si="2"/>
        <v>291.44</v>
      </c>
      <c r="K31" s="10">
        <f>IF('North Chart'!$L$44='North data'!A31,J31,0)</f>
        <v>0</v>
      </c>
    </row>
    <row r="32" spans="1:11" x14ac:dyDescent="0.2">
      <c r="A32" s="46" t="s">
        <v>113</v>
      </c>
      <c r="B32" s="47">
        <v>101</v>
      </c>
      <c r="C32" s="48">
        <v>16015.67</v>
      </c>
      <c r="D32" s="48">
        <v>148.6</v>
      </c>
      <c r="E32" s="49">
        <v>208</v>
      </c>
      <c r="F32" s="50">
        <v>15784.64</v>
      </c>
      <c r="G32" s="50">
        <v>146.44999999999999</v>
      </c>
      <c r="H32" s="1">
        <f t="shared" si="0"/>
        <v>309</v>
      </c>
      <c r="I32" s="2">
        <f t="shared" si="1"/>
        <v>31800.309999999998</v>
      </c>
      <c r="J32" s="2">
        <f t="shared" si="2"/>
        <v>295.04999999999995</v>
      </c>
      <c r="K32" s="10">
        <f>IF('North Chart'!$L$44='North data'!A32,J32,0)</f>
        <v>0</v>
      </c>
    </row>
    <row r="33" spans="1:12" x14ac:dyDescent="0.2">
      <c r="A33" s="46" t="s">
        <v>250</v>
      </c>
      <c r="B33" s="47">
        <v>328</v>
      </c>
      <c r="C33" s="48">
        <v>70142.31</v>
      </c>
      <c r="D33" s="48">
        <v>217.03</v>
      </c>
      <c r="E33" s="49">
        <v>352</v>
      </c>
      <c r="F33" s="50">
        <v>28167.3</v>
      </c>
      <c r="G33" s="50">
        <v>87.15</v>
      </c>
      <c r="H33" s="1">
        <f t="shared" si="0"/>
        <v>680</v>
      </c>
      <c r="I33" s="2">
        <f t="shared" si="1"/>
        <v>98309.61</v>
      </c>
      <c r="J33" s="2">
        <f t="shared" si="2"/>
        <v>304.18</v>
      </c>
      <c r="K33" s="10">
        <f>IF('North Chart'!$L$44='North data'!A33,J33,0)</f>
        <v>0</v>
      </c>
    </row>
    <row r="34" spans="1:12" x14ac:dyDescent="0.2">
      <c r="A34" s="46" t="s">
        <v>124</v>
      </c>
      <c r="B34" s="47">
        <v>234</v>
      </c>
      <c r="C34" s="48">
        <v>31435.83</v>
      </c>
      <c r="D34" s="48">
        <v>194.03</v>
      </c>
      <c r="E34" s="49">
        <v>274</v>
      </c>
      <c r="F34" s="50">
        <v>18238.09</v>
      </c>
      <c r="G34" s="50">
        <v>112.57</v>
      </c>
      <c r="H34" s="1">
        <f t="shared" si="0"/>
        <v>508</v>
      </c>
      <c r="I34" s="2">
        <f t="shared" si="1"/>
        <v>49673.919999999998</v>
      </c>
      <c r="J34" s="2">
        <f t="shared" si="2"/>
        <v>306.60000000000002</v>
      </c>
      <c r="K34" s="10">
        <f>IF('North Chart'!$L$44='North data'!A34,J34,0)</f>
        <v>0</v>
      </c>
    </row>
    <row r="35" spans="1:12" x14ac:dyDescent="0.2">
      <c r="A35" s="46" t="s">
        <v>125</v>
      </c>
      <c r="B35" s="47">
        <v>328</v>
      </c>
      <c r="C35" s="48">
        <v>55572.05</v>
      </c>
      <c r="D35" s="48">
        <v>187.58</v>
      </c>
      <c r="E35" s="49">
        <v>440</v>
      </c>
      <c r="F35" s="50">
        <v>35730.879999999997</v>
      </c>
      <c r="G35" s="50">
        <v>120.61</v>
      </c>
      <c r="H35" s="1">
        <f t="shared" ref="H35:H66" si="3">B35+E35</f>
        <v>768</v>
      </c>
      <c r="I35" s="2">
        <f t="shared" ref="I35:I66" si="4">C35+F35</f>
        <v>91302.93</v>
      </c>
      <c r="J35" s="2">
        <f t="shared" ref="J35:J66" si="5">D35+G35</f>
        <v>308.19</v>
      </c>
      <c r="K35" s="10">
        <f>IF('North Chart'!$L$44='North data'!A35,J35,0)</f>
        <v>0</v>
      </c>
    </row>
    <row r="36" spans="1:12" x14ac:dyDescent="0.2">
      <c r="A36" s="46" t="s">
        <v>127</v>
      </c>
      <c r="B36" s="47">
        <v>428</v>
      </c>
      <c r="C36" s="48">
        <v>55202.31</v>
      </c>
      <c r="D36" s="48">
        <v>186.47</v>
      </c>
      <c r="E36" s="49">
        <v>474</v>
      </c>
      <c r="F36" s="50">
        <v>37247.120000000003</v>
      </c>
      <c r="G36" s="50">
        <v>125.82</v>
      </c>
      <c r="H36" s="1">
        <f t="shared" si="3"/>
        <v>902</v>
      </c>
      <c r="I36" s="2">
        <f t="shared" si="4"/>
        <v>92449.43</v>
      </c>
      <c r="J36" s="2">
        <f t="shared" si="5"/>
        <v>312.28999999999996</v>
      </c>
      <c r="K36" s="10">
        <f>IF('North Chart'!$L$44='North data'!A36,J36,0)</f>
        <v>0</v>
      </c>
      <c r="L36" s="14"/>
    </row>
    <row r="37" spans="1:12" x14ac:dyDescent="0.2">
      <c r="A37" s="46" t="s">
        <v>131</v>
      </c>
      <c r="B37" s="54">
        <v>568</v>
      </c>
      <c r="C37" s="48">
        <v>88728.67</v>
      </c>
      <c r="D37" s="48">
        <v>235.76</v>
      </c>
      <c r="E37" s="54">
        <v>439</v>
      </c>
      <c r="F37" s="50">
        <v>31158.52</v>
      </c>
      <c r="G37" s="50">
        <v>82.79</v>
      </c>
      <c r="H37" s="1">
        <f t="shared" si="3"/>
        <v>1007</v>
      </c>
      <c r="I37" s="2">
        <f t="shared" si="4"/>
        <v>119887.19</v>
      </c>
      <c r="J37" s="2">
        <f t="shared" si="5"/>
        <v>318.55</v>
      </c>
      <c r="K37" s="10">
        <f>IF('North Chart'!$L$44='North data'!A37,J37,0)</f>
        <v>0</v>
      </c>
    </row>
    <row r="38" spans="1:12" x14ac:dyDescent="0.2">
      <c r="A38" s="46" t="s">
        <v>107</v>
      </c>
      <c r="B38" s="47">
        <v>382</v>
      </c>
      <c r="C38" s="48">
        <v>73627.73</v>
      </c>
      <c r="D38" s="48">
        <v>239.88</v>
      </c>
      <c r="E38" s="49">
        <v>415</v>
      </c>
      <c r="F38" s="50">
        <v>28621.5</v>
      </c>
      <c r="G38" s="50">
        <v>93.25</v>
      </c>
      <c r="H38" s="1">
        <f t="shared" si="3"/>
        <v>797</v>
      </c>
      <c r="I38" s="2">
        <f t="shared" si="4"/>
        <v>102249.23</v>
      </c>
      <c r="J38" s="2">
        <f t="shared" si="5"/>
        <v>333.13</v>
      </c>
      <c r="K38" s="10">
        <f>IF('North Chart'!$L$44='North data'!A38,J38,0)</f>
        <v>0</v>
      </c>
    </row>
    <row r="39" spans="1:12" x14ac:dyDescent="0.2">
      <c r="A39" s="46" t="s">
        <v>123</v>
      </c>
      <c r="B39" s="47">
        <v>181</v>
      </c>
      <c r="C39" s="48">
        <v>27532.62</v>
      </c>
      <c r="D39" s="48">
        <v>191.72</v>
      </c>
      <c r="E39" s="49">
        <v>295</v>
      </c>
      <c r="F39" s="50">
        <v>20878.150000000001</v>
      </c>
      <c r="G39" s="50">
        <v>145.38</v>
      </c>
      <c r="H39" s="1">
        <f t="shared" si="3"/>
        <v>476</v>
      </c>
      <c r="I39" s="2">
        <f t="shared" si="4"/>
        <v>48410.770000000004</v>
      </c>
      <c r="J39" s="2">
        <f t="shared" si="5"/>
        <v>337.1</v>
      </c>
      <c r="K39" s="10">
        <f>IF('North Chart'!$L$44='North data'!A39,J39,0)</f>
        <v>0</v>
      </c>
    </row>
    <row r="40" spans="1:12" x14ac:dyDescent="0.2">
      <c r="A40" s="46" t="s">
        <v>109</v>
      </c>
      <c r="B40" s="47">
        <v>453</v>
      </c>
      <c r="C40" s="48">
        <v>76582.28</v>
      </c>
      <c r="D40" s="48">
        <v>231.23</v>
      </c>
      <c r="E40" s="49">
        <v>406</v>
      </c>
      <c r="F40" s="50">
        <v>35178.53</v>
      </c>
      <c r="G40" s="50">
        <v>106.22</v>
      </c>
      <c r="H40" s="1">
        <f t="shared" si="3"/>
        <v>859</v>
      </c>
      <c r="I40" s="2">
        <f t="shared" si="4"/>
        <v>111760.81</v>
      </c>
      <c r="J40" s="2">
        <f t="shared" si="5"/>
        <v>337.45</v>
      </c>
      <c r="K40" s="10">
        <f>IF('North Chart'!$L$44='North data'!A40,J40,0)</f>
        <v>0</v>
      </c>
    </row>
    <row r="41" spans="1:12" x14ac:dyDescent="0.2">
      <c r="A41" s="46" t="s">
        <v>251</v>
      </c>
      <c r="B41" s="47">
        <v>667</v>
      </c>
      <c r="C41" s="48">
        <v>161357.26</v>
      </c>
      <c r="D41" s="48">
        <v>256.77</v>
      </c>
      <c r="E41" s="49">
        <v>631</v>
      </c>
      <c r="F41" s="50">
        <v>51403.99</v>
      </c>
      <c r="G41" s="50">
        <v>81.8</v>
      </c>
      <c r="H41" s="29">
        <f t="shared" si="3"/>
        <v>1298</v>
      </c>
      <c r="I41" s="28">
        <f t="shared" si="4"/>
        <v>212761.25</v>
      </c>
      <c r="J41" s="28">
        <f t="shared" si="5"/>
        <v>338.57</v>
      </c>
      <c r="K41" s="10">
        <f>IF('North Chart'!$L$44='North data'!A41,J41,0)</f>
        <v>0</v>
      </c>
    </row>
    <row r="42" spans="1:12" x14ac:dyDescent="0.2">
      <c r="A42" s="46" t="s">
        <v>128</v>
      </c>
      <c r="B42" s="47">
        <v>322</v>
      </c>
      <c r="C42" s="48">
        <v>47981.48</v>
      </c>
      <c r="D42" s="48">
        <v>293.20999999999998</v>
      </c>
      <c r="E42" s="49">
        <v>126</v>
      </c>
      <c r="F42" s="50">
        <v>8016.28</v>
      </c>
      <c r="G42" s="50">
        <v>48.99</v>
      </c>
      <c r="H42" s="1">
        <f t="shared" si="3"/>
        <v>448</v>
      </c>
      <c r="I42" s="2">
        <f t="shared" si="4"/>
        <v>55997.760000000002</v>
      </c>
      <c r="J42" s="2">
        <f t="shared" si="5"/>
        <v>342.2</v>
      </c>
      <c r="K42" s="10">
        <f>IF('North Chart'!$L$44='North data'!A42,J42,0)</f>
        <v>0</v>
      </c>
    </row>
    <row r="43" spans="1:12" x14ac:dyDescent="0.2">
      <c r="A43" s="46" t="s">
        <v>161</v>
      </c>
      <c r="B43" s="47">
        <v>590</v>
      </c>
      <c r="C43" s="48">
        <v>85939.26</v>
      </c>
      <c r="D43" s="48">
        <v>256.33</v>
      </c>
      <c r="E43" s="49">
        <v>357</v>
      </c>
      <c r="F43" s="50">
        <v>29308.42</v>
      </c>
      <c r="G43" s="50">
        <v>87.42</v>
      </c>
      <c r="H43" s="1">
        <f t="shared" si="3"/>
        <v>947</v>
      </c>
      <c r="I43" s="2">
        <f t="shared" si="4"/>
        <v>115247.67999999999</v>
      </c>
      <c r="J43" s="2">
        <f t="shared" si="5"/>
        <v>343.75</v>
      </c>
      <c r="K43" s="10">
        <f>IF('North Chart'!$L$44='North data'!A43,J43,0)</f>
        <v>0</v>
      </c>
    </row>
    <row r="44" spans="1:12" x14ac:dyDescent="0.2">
      <c r="A44" s="46" t="s">
        <v>134</v>
      </c>
      <c r="B44" s="47">
        <v>195</v>
      </c>
      <c r="C44" s="48">
        <v>48336.800000000003</v>
      </c>
      <c r="D44" s="48">
        <v>285.89</v>
      </c>
      <c r="E44" s="49">
        <v>124</v>
      </c>
      <c r="F44" s="50">
        <v>9833.65</v>
      </c>
      <c r="G44" s="50">
        <v>58.16</v>
      </c>
      <c r="H44" s="1">
        <f t="shared" si="3"/>
        <v>319</v>
      </c>
      <c r="I44" s="2">
        <f t="shared" si="4"/>
        <v>58170.450000000004</v>
      </c>
      <c r="J44" s="2">
        <f t="shared" si="5"/>
        <v>344.04999999999995</v>
      </c>
      <c r="K44" s="10">
        <f>IF('North Chart'!$L$44='North data'!A44,J44,0)</f>
        <v>0</v>
      </c>
    </row>
    <row r="45" spans="1:12" x14ac:dyDescent="0.2">
      <c r="A45" s="46" t="s">
        <v>143</v>
      </c>
      <c r="B45" s="47">
        <v>1353</v>
      </c>
      <c r="C45" s="48">
        <v>164104.22</v>
      </c>
      <c r="D45" s="48">
        <v>276.26</v>
      </c>
      <c r="E45" s="49">
        <v>646</v>
      </c>
      <c r="F45" s="50">
        <v>52019.78</v>
      </c>
      <c r="G45" s="50">
        <v>87.57</v>
      </c>
      <c r="H45" s="1">
        <f t="shared" si="3"/>
        <v>1999</v>
      </c>
      <c r="I45" s="2">
        <f t="shared" si="4"/>
        <v>216124</v>
      </c>
      <c r="J45" s="2">
        <f t="shared" si="5"/>
        <v>363.83</v>
      </c>
      <c r="K45" s="10">
        <f>IF('North Chart'!$L$44='North data'!A45,J45,0)</f>
        <v>0</v>
      </c>
    </row>
    <row r="46" spans="1:12" x14ac:dyDescent="0.2">
      <c r="A46" s="46" t="s">
        <v>129</v>
      </c>
      <c r="B46" s="47">
        <v>413</v>
      </c>
      <c r="C46" s="48">
        <v>57892.44</v>
      </c>
      <c r="D46" s="48">
        <v>269.07</v>
      </c>
      <c r="E46" s="49">
        <v>259</v>
      </c>
      <c r="F46" s="50">
        <v>20840.560000000001</v>
      </c>
      <c r="G46" s="50">
        <v>96.86</v>
      </c>
      <c r="H46" s="1">
        <f t="shared" si="3"/>
        <v>672</v>
      </c>
      <c r="I46" s="2">
        <f t="shared" si="4"/>
        <v>78733</v>
      </c>
      <c r="J46" s="2">
        <f t="shared" si="5"/>
        <v>365.93</v>
      </c>
      <c r="K46" s="10">
        <f>IF('North Chart'!$L$44='North data'!A46,J46,0)</f>
        <v>0</v>
      </c>
    </row>
    <row r="47" spans="1:12" x14ac:dyDescent="0.2">
      <c r="A47" s="46" t="s">
        <v>138</v>
      </c>
      <c r="B47" s="47">
        <v>413</v>
      </c>
      <c r="C47" s="48">
        <v>68186.16</v>
      </c>
      <c r="D47" s="48">
        <v>210.71</v>
      </c>
      <c r="E47" s="49">
        <v>802</v>
      </c>
      <c r="F47" s="50">
        <v>56492.53</v>
      </c>
      <c r="G47" s="50">
        <v>174.57</v>
      </c>
      <c r="H47" s="1">
        <f t="shared" si="3"/>
        <v>1215</v>
      </c>
      <c r="I47" s="2">
        <f t="shared" si="4"/>
        <v>124678.69</v>
      </c>
      <c r="J47" s="2">
        <f t="shared" si="5"/>
        <v>385.28</v>
      </c>
      <c r="K47" s="10">
        <f>IF('North Chart'!$L$44='North data'!A47,J47,0)</f>
        <v>0</v>
      </c>
    </row>
    <row r="48" spans="1:12" x14ac:dyDescent="0.2">
      <c r="A48" s="46" t="s">
        <v>147</v>
      </c>
      <c r="B48" s="56">
        <v>242</v>
      </c>
      <c r="C48" s="48">
        <v>40771.21</v>
      </c>
      <c r="D48" s="48">
        <v>260.68</v>
      </c>
      <c r="E48" s="56">
        <v>314</v>
      </c>
      <c r="F48" s="50">
        <v>21483.16</v>
      </c>
      <c r="G48" s="50">
        <v>137.36000000000001</v>
      </c>
      <c r="H48" s="1">
        <f t="shared" si="3"/>
        <v>556</v>
      </c>
      <c r="I48" s="2">
        <f t="shared" si="4"/>
        <v>62254.369999999995</v>
      </c>
      <c r="J48" s="2">
        <f t="shared" si="5"/>
        <v>398.04</v>
      </c>
      <c r="K48" s="10">
        <f>IF('North Chart'!$L$44='North data'!A48,J48,0)</f>
        <v>0</v>
      </c>
    </row>
    <row r="49" spans="1:11" x14ac:dyDescent="0.2">
      <c r="A49" s="46" t="s">
        <v>151</v>
      </c>
      <c r="B49" s="54">
        <v>561</v>
      </c>
      <c r="C49" s="48">
        <v>73536.95</v>
      </c>
      <c r="D49" s="48">
        <v>258.81</v>
      </c>
      <c r="E49" s="49">
        <v>634</v>
      </c>
      <c r="F49" s="50">
        <v>39603.49</v>
      </c>
      <c r="G49" s="50">
        <v>139.38</v>
      </c>
      <c r="H49" s="1">
        <f t="shared" si="3"/>
        <v>1195</v>
      </c>
      <c r="I49" s="2">
        <f t="shared" si="4"/>
        <v>113140.44</v>
      </c>
      <c r="J49" s="2">
        <f t="shared" si="5"/>
        <v>398.19</v>
      </c>
      <c r="K49" s="10">
        <f>IF('North Chart'!$L$44='North data'!A49,J49,0)</f>
        <v>0</v>
      </c>
    </row>
    <row r="50" spans="1:11" x14ac:dyDescent="0.2">
      <c r="A50" s="46" t="s">
        <v>122</v>
      </c>
      <c r="B50" s="54">
        <v>164</v>
      </c>
      <c r="C50" s="48">
        <v>39930.379999999997</v>
      </c>
      <c r="D50" s="48">
        <v>305.77</v>
      </c>
      <c r="E50" s="54">
        <v>166</v>
      </c>
      <c r="F50" s="50">
        <v>13445.67</v>
      </c>
      <c r="G50" s="50">
        <v>102.96</v>
      </c>
      <c r="H50" s="1">
        <f t="shared" si="3"/>
        <v>330</v>
      </c>
      <c r="I50" s="2">
        <f t="shared" si="4"/>
        <v>53376.049999999996</v>
      </c>
      <c r="J50" s="2">
        <f t="shared" si="5"/>
        <v>408.72999999999996</v>
      </c>
      <c r="K50" s="10">
        <f>IF('North Chart'!$L$44='North data'!A50,J50,0)</f>
        <v>0</v>
      </c>
    </row>
    <row r="51" spans="1:11" x14ac:dyDescent="0.2">
      <c r="A51" s="46" t="s">
        <v>121</v>
      </c>
      <c r="B51" s="47">
        <v>455</v>
      </c>
      <c r="C51" s="48">
        <v>67196.08</v>
      </c>
      <c r="D51" s="48">
        <v>314.38</v>
      </c>
      <c r="E51" s="49">
        <v>312</v>
      </c>
      <c r="F51" s="50">
        <v>20187.669999999998</v>
      </c>
      <c r="G51" s="50">
        <v>94.45</v>
      </c>
      <c r="H51" s="1">
        <f t="shared" si="3"/>
        <v>767</v>
      </c>
      <c r="I51" s="2">
        <f t="shared" si="4"/>
        <v>87383.75</v>
      </c>
      <c r="J51" s="2">
        <f t="shared" si="5"/>
        <v>408.83</v>
      </c>
      <c r="K51" s="10">
        <f>IF('North Chart'!$L$44='North data'!A51,J51,0)</f>
        <v>0</v>
      </c>
    </row>
    <row r="52" spans="1:11" x14ac:dyDescent="0.2">
      <c r="A52" s="46" t="s">
        <v>103</v>
      </c>
      <c r="B52" s="47">
        <v>545</v>
      </c>
      <c r="C52" s="48">
        <v>81395.600000000006</v>
      </c>
      <c r="D52" s="48">
        <v>315.69</v>
      </c>
      <c r="E52" s="49">
        <v>295</v>
      </c>
      <c r="F52" s="50">
        <v>24106.46</v>
      </c>
      <c r="G52" s="50">
        <v>93.49</v>
      </c>
      <c r="H52" s="1">
        <f t="shared" si="3"/>
        <v>840</v>
      </c>
      <c r="I52" s="2">
        <f t="shared" si="4"/>
        <v>105502.06</v>
      </c>
      <c r="J52" s="2">
        <f t="shared" si="5"/>
        <v>409.18</v>
      </c>
      <c r="K52" s="10">
        <f>IF('North Chart'!$L$44='North data'!A52,J52,0)</f>
        <v>0</v>
      </c>
    </row>
    <row r="53" spans="1:11" x14ac:dyDescent="0.2">
      <c r="A53" s="46" t="s">
        <v>137</v>
      </c>
      <c r="B53" s="47">
        <v>316</v>
      </c>
      <c r="C53" s="48">
        <v>53719.02</v>
      </c>
      <c r="D53" s="48">
        <v>247.79</v>
      </c>
      <c r="E53" s="49">
        <v>492</v>
      </c>
      <c r="F53" s="50">
        <v>36566.17</v>
      </c>
      <c r="G53" s="50">
        <v>168.67</v>
      </c>
      <c r="H53" s="1">
        <f t="shared" si="3"/>
        <v>808</v>
      </c>
      <c r="I53" s="2">
        <f t="shared" si="4"/>
        <v>90285.19</v>
      </c>
      <c r="J53" s="2">
        <f t="shared" si="5"/>
        <v>416.46</v>
      </c>
      <c r="K53" s="10">
        <f>IF('North Chart'!$L$44='North data'!A53,J53,0)</f>
        <v>0</v>
      </c>
    </row>
    <row r="54" spans="1:11" x14ac:dyDescent="0.2">
      <c r="A54" s="46" t="s">
        <v>120</v>
      </c>
      <c r="B54" s="47">
        <v>610</v>
      </c>
      <c r="C54" s="48">
        <v>75683.39</v>
      </c>
      <c r="D54" s="48">
        <v>306.89999999999998</v>
      </c>
      <c r="E54" s="49">
        <v>358</v>
      </c>
      <c r="F54" s="50">
        <v>27321.85</v>
      </c>
      <c r="G54" s="50">
        <v>110.79</v>
      </c>
      <c r="H54" s="1">
        <f t="shared" si="3"/>
        <v>968</v>
      </c>
      <c r="I54" s="2">
        <f t="shared" si="4"/>
        <v>103005.23999999999</v>
      </c>
      <c r="J54" s="2">
        <f t="shared" si="5"/>
        <v>417.69</v>
      </c>
      <c r="K54" s="10">
        <f>IF('North Chart'!$L$44='North data'!A54,J54,0)</f>
        <v>0</v>
      </c>
    </row>
    <row r="55" spans="1:11" x14ac:dyDescent="0.2">
      <c r="A55" s="46" t="s">
        <v>108</v>
      </c>
      <c r="B55" s="47">
        <v>171</v>
      </c>
      <c r="C55" s="48">
        <v>37937.19</v>
      </c>
      <c r="D55" s="48">
        <v>275.39999999999998</v>
      </c>
      <c r="E55" s="49">
        <v>271</v>
      </c>
      <c r="F55" s="50">
        <v>20698.259999999998</v>
      </c>
      <c r="G55" s="50">
        <v>150.26</v>
      </c>
      <c r="H55" s="1">
        <f t="shared" si="3"/>
        <v>442</v>
      </c>
      <c r="I55" s="2">
        <f t="shared" si="4"/>
        <v>58635.45</v>
      </c>
      <c r="J55" s="2">
        <f t="shared" si="5"/>
        <v>425.65999999999997</v>
      </c>
      <c r="K55" s="10">
        <f>IF('North Chart'!$L$44='North data'!A55,J55,0)</f>
        <v>0</v>
      </c>
    </row>
    <row r="56" spans="1:11" x14ac:dyDescent="0.2">
      <c r="A56" s="46" t="s">
        <v>133</v>
      </c>
      <c r="B56" s="54">
        <v>500</v>
      </c>
      <c r="C56" s="48">
        <v>74375.61</v>
      </c>
      <c r="D56" s="48">
        <v>290.10000000000002</v>
      </c>
      <c r="E56" s="49">
        <v>555</v>
      </c>
      <c r="F56" s="50">
        <v>42739.519999999997</v>
      </c>
      <c r="G56" s="50">
        <v>166.71</v>
      </c>
      <c r="H56" s="1">
        <f t="shared" si="3"/>
        <v>1055</v>
      </c>
      <c r="I56" s="2">
        <f t="shared" si="4"/>
        <v>117115.13</v>
      </c>
      <c r="J56" s="2">
        <f t="shared" si="5"/>
        <v>456.81000000000006</v>
      </c>
      <c r="K56" s="10">
        <f>IF('North Chart'!$L$44='North data'!A56,J56,0)</f>
        <v>0</v>
      </c>
    </row>
    <row r="57" spans="1:11" x14ac:dyDescent="0.2">
      <c r="A57" s="46" t="s">
        <v>218</v>
      </c>
      <c r="B57" s="54">
        <v>915</v>
      </c>
      <c r="C57" s="48">
        <v>134844.01999999999</v>
      </c>
      <c r="D57" s="48">
        <v>259.22000000000003</v>
      </c>
      <c r="E57" s="54">
        <v>1489</v>
      </c>
      <c r="F57" s="50">
        <v>104009.95</v>
      </c>
      <c r="G57" s="50">
        <v>199.95</v>
      </c>
      <c r="H57" s="1">
        <f t="shared" si="3"/>
        <v>2404</v>
      </c>
      <c r="I57" s="2">
        <f t="shared" si="4"/>
        <v>238853.96999999997</v>
      </c>
      <c r="J57" s="2">
        <f t="shared" si="5"/>
        <v>459.17</v>
      </c>
      <c r="K57" s="10">
        <f>IF('North Chart'!$L$44='North data'!A57,J57,0)</f>
        <v>0</v>
      </c>
    </row>
    <row r="58" spans="1:11" x14ac:dyDescent="0.2">
      <c r="A58" s="46" t="s">
        <v>139</v>
      </c>
      <c r="B58" s="47">
        <v>351</v>
      </c>
      <c r="C58" s="48">
        <v>79292.52</v>
      </c>
      <c r="D58" s="48">
        <v>313.43</v>
      </c>
      <c r="E58" s="49">
        <v>512</v>
      </c>
      <c r="F58" s="50">
        <v>38607.35</v>
      </c>
      <c r="G58" s="50">
        <v>152.61000000000001</v>
      </c>
      <c r="H58" s="1">
        <f t="shared" si="3"/>
        <v>863</v>
      </c>
      <c r="I58" s="2">
        <f t="shared" si="4"/>
        <v>117899.87</v>
      </c>
      <c r="J58" s="2">
        <f t="shared" si="5"/>
        <v>466.04</v>
      </c>
      <c r="K58" s="10">
        <f>IF('North Chart'!$L$44='North data'!A58,J58,0)</f>
        <v>0</v>
      </c>
    </row>
    <row r="59" spans="1:11" x14ac:dyDescent="0.2">
      <c r="A59" s="46" t="s">
        <v>115</v>
      </c>
      <c r="B59" s="47">
        <v>574</v>
      </c>
      <c r="C59" s="48">
        <v>81742.05</v>
      </c>
      <c r="D59" s="48">
        <v>281.10000000000002</v>
      </c>
      <c r="E59" s="49">
        <v>619</v>
      </c>
      <c r="F59" s="50">
        <v>58121.64</v>
      </c>
      <c r="G59" s="50">
        <v>199.88</v>
      </c>
      <c r="H59" s="1">
        <f t="shared" si="3"/>
        <v>1193</v>
      </c>
      <c r="I59" s="2">
        <f t="shared" si="4"/>
        <v>139863.69</v>
      </c>
      <c r="J59" s="2">
        <f t="shared" si="5"/>
        <v>480.98</v>
      </c>
      <c r="K59" s="10">
        <f>IF('North Chart'!$L$44='North data'!A59,J59,0)</f>
        <v>0</v>
      </c>
    </row>
    <row r="60" spans="1:11" x14ac:dyDescent="0.2">
      <c r="A60" s="46" t="s">
        <v>130</v>
      </c>
      <c r="B60" s="47">
        <v>637</v>
      </c>
      <c r="C60" s="48">
        <v>96615.31</v>
      </c>
      <c r="D60" s="48">
        <v>347.79</v>
      </c>
      <c r="E60" s="49">
        <v>532</v>
      </c>
      <c r="F60" s="50">
        <v>39226.959999999999</v>
      </c>
      <c r="G60" s="50">
        <v>141.21</v>
      </c>
      <c r="H60" s="1">
        <f t="shared" si="3"/>
        <v>1169</v>
      </c>
      <c r="I60" s="2">
        <f t="shared" si="4"/>
        <v>135842.26999999999</v>
      </c>
      <c r="J60" s="2">
        <f t="shared" si="5"/>
        <v>489</v>
      </c>
      <c r="K60" s="10">
        <f>IF('North Chart'!$L$44='North data'!A60,J60,0)</f>
        <v>0</v>
      </c>
    </row>
    <row r="61" spans="1:11" x14ac:dyDescent="0.2">
      <c r="A61" s="46" t="s">
        <v>111</v>
      </c>
      <c r="B61" s="47">
        <v>499</v>
      </c>
      <c r="C61" s="48">
        <v>82953.440000000002</v>
      </c>
      <c r="D61" s="48">
        <v>377.25</v>
      </c>
      <c r="E61" s="49">
        <v>330</v>
      </c>
      <c r="F61" s="50">
        <v>24671.67</v>
      </c>
      <c r="G61" s="50">
        <v>112.2</v>
      </c>
      <c r="H61" s="1">
        <f t="shared" si="3"/>
        <v>829</v>
      </c>
      <c r="I61" s="2">
        <f t="shared" si="4"/>
        <v>107625.11</v>
      </c>
      <c r="J61" s="2">
        <f t="shared" si="5"/>
        <v>489.45</v>
      </c>
      <c r="K61" s="10">
        <f>IF('North Chart'!$L$44='North data'!A61,J61,0)</f>
        <v>0</v>
      </c>
    </row>
    <row r="62" spans="1:11" x14ac:dyDescent="0.2">
      <c r="A62" s="46" t="s">
        <v>160</v>
      </c>
      <c r="B62" s="47">
        <v>873</v>
      </c>
      <c r="C62" s="48">
        <v>116005.37</v>
      </c>
      <c r="D62" s="48">
        <v>355.89</v>
      </c>
      <c r="E62" s="49">
        <v>568</v>
      </c>
      <c r="F62" s="50">
        <v>44073.14</v>
      </c>
      <c r="G62" s="50">
        <v>135.21</v>
      </c>
      <c r="H62" s="1">
        <f t="shared" si="3"/>
        <v>1441</v>
      </c>
      <c r="I62" s="2">
        <f t="shared" si="4"/>
        <v>160078.51</v>
      </c>
      <c r="J62" s="2">
        <f t="shared" si="5"/>
        <v>491.1</v>
      </c>
      <c r="K62" s="10">
        <f>IF('North Chart'!$L$44='North data'!A62,J62,0)</f>
        <v>0</v>
      </c>
    </row>
    <row r="63" spans="1:11" x14ac:dyDescent="0.2">
      <c r="A63" s="46" t="s">
        <v>135</v>
      </c>
      <c r="B63" s="47">
        <v>354</v>
      </c>
      <c r="C63" s="48">
        <v>62788.76</v>
      </c>
      <c r="D63" s="48">
        <v>326.38</v>
      </c>
      <c r="E63" s="49">
        <v>457</v>
      </c>
      <c r="F63" s="50">
        <v>36171.379999999997</v>
      </c>
      <c r="G63" s="50">
        <v>188.02</v>
      </c>
      <c r="H63" s="1">
        <f t="shared" si="3"/>
        <v>811</v>
      </c>
      <c r="I63" s="2">
        <f t="shared" si="4"/>
        <v>98960.14</v>
      </c>
      <c r="J63" s="2">
        <f t="shared" si="5"/>
        <v>514.4</v>
      </c>
      <c r="K63" s="10">
        <f>IF('North Chart'!$L$44='North data'!A63,J63,0)</f>
        <v>0</v>
      </c>
    </row>
    <row r="64" spans="1:11" x14ac:dyDescent="0.2">
      <c r="A64" s="46" t="s">
        <v>142</v>
      </c>
      <c r="B64" s="47">
        <v>339</v>
      </c>
      <c r="C64" s="48">
        <v>43389.72</v>
      </c>
      <c r="D64" s="48">
        <v>363.2</v>
      </c>
      <c r="E64" s="49">
        <v>269</v>
      </c>
      <c r="F64" s="50">
        <v>19087.07</v>
      </c>
      <c r="G64" s="50">
        <v>159.77000000000001</v>
      </c>
      <c r="H64" s="1">
        <f t="shared" si="3"/>
        <v>608</v>
      </c>
      <c r="I64" s="2">
        <f t="shared" si="4"/>
        <v>62476.79</v>
      </c>
      <c r="J64" s="2">
        <f t="shared" si="5"/>
        <v>522.97</v>
      </c>
      <c r="K64" s="10">
        <f>IF('North Chart'!$L$44='North data'!A64,J64,0)</f>
        <v>0</v>
      </c>
    </row>
    <row r="65" spans="1:11" x14ac:dyDescent="0.2">
      <c r="A65" s="46" t="s">
        <v>149</v>
      </c>
      <c r="B65" s="47">
        <v>501</v>
      </c>
      <c r="C65" s="48">
        <v>96695.49</v>
      </c>
      <c r="D65" s="48">
        <v>491.69</v>
      </c>
      <c r="E65" s="49">
        <v>180</v>
      </c>
      <c r="F65" s="50">
        <v>9966.32</v>
      </c>
      <c r="G65" s="50">
        <v>50.68</v>
      </c>
      <c r="H65" s="1">
        <f t="shared" si="3"/>
        <v>681</v>
      </c>
      <c r="I65" s="2">
        <f t="shared" si="4"/>
        <v>106661.81</v>
      </c>
      <c r="J65" s="2">
        <f t="shared" si="5"/>
        <v>542.37</v>
      </c>
      <c r="K65" s="10">
        <f>IF('North Chart'!$L$44='North data'!A65,J65,0)</f>
        <v>0</v>
      </c>
    </row>
    <row r="66" spans="1:11" x14ac:dyDescent="0.2">
      <c r="A66" s="46" t="s">
        <v>102</v>
      </c>
      <c r="B66" s="47">
        <v>191</v>
      </c>
      <c r="C66" s="48">
        <v>93633.91</v>
      </c>
      <c r="D66" s="48">
        <v>590.25</v>
      </c>
      <c r="E66" s="49">
        <v>223</v>
      </c>
      <c r="F66" s="50">
        <v>29165.75</v>
      </c>
      <c r="G66" s="50">
        <v>183.85</v>
      </c>
      <c r="H66" s="1">
        <f t="shared" si="3"/>
        <v>414</v>
      </c>
      <c r="I66" s="2">
        <f t="shared" si="4"/>
        <v>122799.66</v>
      </c>
      <c r="J66" s="2">
        <f t="shared" si="5"/>
        <v>774.1</v>
      </c>
      <c r="K66" s="10">
        <f>IF('North Chart'!$L$44='North data'!A66,J66,0)</f>
        <v>0</v>
      </c>
    </row>
    <row r="67" spans="1:11" x14ac:dyDescent="0.2">
      <c r="C67" s="2"/>
      <c r="D67" s="2"/>
    </row>
    <row r="68" spans="1:11" x14ac:dyDescent="0.2">
      <c r="B68" s="1">
        <f>SUM(B3:B66)</f>
        <v>23424</v>
      </c>
      <c r="C68" s="2">
        <f>SUM(C3:C66)</f>
        <v>3654227.4100000006</v>
      </c>
      <c r="D68" s="2"/>
      <c r="E68" s="1">
        <f>SUM(E3:E66)</f>
        <v>21698</v>
      </c>
      <c r="F68" s="2">
        <f>SUM(F3:F66)</f>
        <v>1633798.4599999997</v>
      </c>
      <c r="H68" s="1">
        <f>SUM(H3:H66)</f>
        <v>45122</v>
      </c>
      <c r="I68" s="2">
        <f>SUM(I3:I66)</f>
        <v>5288025.8699999992</v>
      </c>
    </row>
    <row r="69" spans="1:11" x14ac:dyDescent="0.2">
      <c r="C69" s="2"/>
      <c r="D69" s="2"/>
    </row>
    <row r="70" spans="1:11" x14ac:dyDescent="0.2">
      <c r="C70" s="2"/>
      <c r="D70" s="2"/>
    </row>
    <row r="71" spans="1:11" x14ac:dyDescent="0.2">
      <c r="C71" s="2"/>
      <c r="D71" s="2"/>
    </row>
    <row r="72" spans="1:11" x14ac:dyDescent="0.2">
      <c r="C72" s="2"/>
      <c r="D72" s="2"/>
    </row>
    <row r="73" spans="1:11" x14ac:dyDescent="0.2">
      <c r="C73" s="2"/>
      <c r="D73" s="2"/>
    </row>
    <row r="74" spans="1:11" x14ac:dyDescent="0.2">
      <c r="C74" s="2"/>
      <c r="D74" s="2"/>
    </row>
    <row r="75" spans="1:11" x14ac:dyDescent="0.2">
      <c r="C75" s="2"/>
      <c r="D75" s="2"/>
    </row>
    <row r="76" spans="1:11" x14ac:dyDescent="0.2">
      <c r="C76" s="2"/>
      <c r="D76" s="2"/>
    </row>
  </sheetData>
  <sheetProtection password="DAA9" sheet="1" objects="1" scenarios="1"/>
  <sortState ref="A3:J66">
    <sortCondition ref="J3:J66"/>
  </sortState>
  <mergeCells count="3">
    <mergeCell ref="B1:D1"/>
    <mergeCell ref="E1:G1"/>
    <mergeCell ref="H1:J1"/>
  </mergeCells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3:P44"/>
  <sheetViews>
    <sheetView showRowColHeaders="0" topLeftCell="A10" zoomScaleNormal="100" workbookViewId="0">
      <selection activeCell="L44" sqref="L44:P44"/>
    </sheetView>
  </sheetViews>
  <sheetFormatPr defaultRowHeight="11.25" x14ac:dyDescent="0.2"/>
  <cols>
    <col min="1" max="1" width="3.5" style="7" customWidth="1"/>
    <col min="2" max="16384" width="9.33203125" style="7"/>
  </cols>
  <sheetData>
    <row r="43" spans="2:16" ht="62.25" customHeight="1" thickBot="1" x14ac:dyDescent="0.25"/>
    <row r="44" spans="2:16" ht="21" customHeight="1" thickBot="1" x14ac:dyDescent="0.25">
      <c r="B44" s="17" t="s">
        <v>217</v>
      </c>
      <c r="L44" s="67" t="s">
        <v>8</v>
      </c>
      <c r="M44" s="68"/>
      <c r="N44" s="68"/>
      <c r="O44" s="68"/>
      <c r="P44" s="69"/>
    </row>
  </sheetData>
  <sheetProtection sheet="1" objects="1" scenarios="1" selectLockedCells="1"/>
  <mergeCells count="1">
    <mergeCell ref="L44:P44"/>
  </mergeCells>
  <dataValidations count="1">
    <dataValidation type="list" allowBlank="1" showInputMessage="1" showErrorMessage="1" sqref="L44:P44">
      <formula1>South</formula1>
    </dataValidation>
  </dataValidations>
  <pageMargins left="0.75" right="0.75" top="1" bottom="1" header="0.5" footer="0.5"/>
  <pageSetup paperSize="9"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LISTS</vt:lpstr>
      <vt:lpstr>Area Team data</vt:lpstr>
      <vt:lpstr>London Chart</vt:lpstr>
      <vt:lpstr>London data</vt:lpstr>
      <vt:lpstr>Midlands Chart</vt:lpstr>
      <vt:lpstr>Midlands data</vt:lpstr>
      <vt:lpstr>North Chart</vt:lpstr>
      <vt:lpstr>North data</vt:lpstr>
      <vt:lpstr>South Chart</vt:lpstr>
      <vt:lpstr>South data</vt:lpstr>
      <vt:lpstr>Area Team Chart</vt:lpstr>
      <vt:lpstr>London</vt:lpstr>
      <vt:lpstr>MidlandsEast</vt:lpstr>
      <vt:lpstr>North</vt:lpstr>
      <vt:lpstr>South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</dc:creator>
  <cp:lastModifiedBy>Robert McHugh</cp:lastModifiedBy>
  <cp:lastPrinted>2011-10-07T08:24:22Z</cp:lastPrinted>
  <dcterms:created xsi:type="dcterms:W3CDTF">2010-08-27T07:49:22Z</dcterms:created>
  <dcterms:modified xsi:type="dcterms:W3CDTF">2017-11-09T10:44:58Z</dcterms:modified>
</cp:coreProperties>
</file>