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9120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</sheets>
  <definedNames>
    <definedName name="_xlnm.Print_Area" localSheetId="6">'Page 7'!$A$1:$P$74</definedName>
  </definedNames>
  <calcPr fullCalcOnLoad="1"/>
</workbook>
</file>

<file path=xl/sharedStrings.xml><?xml version="1.0" encoding="utf-8"?>
<sst xmlns="http://schemas.openxmlformats.org/spreadsheetml/2006/main" count="530" uniqueCount="344">
  <si>
    <t>Box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</si>
  <si>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</si>
  <si>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</si>
  <si>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</si>
  <si>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</si>
  <si>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</si>
  <si>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</si>
  <si>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</si>
  <si>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</si>
  <si>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</si>
  <si>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All entries on this form should be completed with reference to all income and expenditure in </t>
  </si>
  <si>
    <t>Calculation of GP share, or non-GP share of total NHS income and non-NHS income,</t>
  </si>
  <si>
    <t>for the expenses ratio</t>
  </si>
  <si>
    <t>Box No.</t>
  </si>
  <si>
    <t>Step 1</t>
  </si>
  <si>
    <t xml:space="preserve">Step 2    </t>
  </si>
  <si>
    <t>+</t>
  </si>
  <si>
    <t>Step 3</t>
  </si>
  <si>
    <t>Step 4</t>
  </si>
  <si>
    <t xml:space="preserve">Add your other medical related income, before expenses, </t>
  </si>
  <si>
    <t>declared elsewhere on your tax return, adjusted for tax purposes.</t>
  </si>
  <si>
    <t xml:space="preserve">Step 5  </t>
  </si>
  <si>
    <t>-</t>
  </si>
  <si>
    <t xml:space="preserve">pensioned separately </t>
  </si>
  <si>
    <t>=</t>
  </si>
  <si>
    <t xml:space="preserve">Step 1    </t>
  </si>
  <si>
    <t xml:space="preserve">relating to non NHS income </t>
  </si>
  <si>
    <t>Step 2</t>
  </si>
  <si>
    <t>Step 5</t>
  </si>
  <si>
    <t>Calculation of total expenses</t>
  </si>
  <si>
    <t>in respect of medical related income</t>
  </si>
  <si>
    <t xml:space="preserve"> Add your medical related expenses claimed elsewhere </t>
  </si>
  <si>
    <t>or set against income declared elsewhere on your tax return</t>
  </si>
  <si>
    <t>Add interest paid on a loan for professional purposes</t>
  </si>
  <si>
    <t>(Box 1 - Box 14)</t>
  </si>
  <si>
    <t xml:space="preserve">Taxable profit from self employment pages  </t>
  </si>
  <si>
    <t>(Box 2 - Box 15)</t>
  </si>
  <si>
    <t xml:space="preserve">Taxable employed income less related expenses </t>
  </si>
  <si>
    <t>(Box 3 - Box 16)</t>
  </si>
  <si>
    <t xml:space="preserve">Other medical related income declared on tax return </t>
  </si>
  <si>
    <t>(Box 4 - Box 17)</t>
  </si>
  <si>
    <t xml:space="preserve">Less: </t>
  </si>
  <si>
    <t xml:space="preserve">Less     </t>
  </si>
  <si>
    <t>Less</t>
  </si>
  <si>
    <t xml:space="preserve">Add    </t>
  </si>
  <si>
    <t xml:space="preserve">If you have not used the standard method of apportioning non-NHS expenses </t>
  </si>
  <si>
    <t xml:space="preserve">N.B.  USING THE ALTERNATIVE OR YOUR OWN METHOD OF CALCULATING NON-NHS </t>
  </si>
  <si>
    <t>EXPENSES CAN AFFECT THE LEVEL OF YOUR SUPERANNUABLE PRACTITIONER</t>
  </si>
  <si>
    <t>OR BENEFICIAL TO YOU.  PROFESSIONAL ADVICE MUST BE SOUGHT FROM YOUR</t>
  </si>
  <si>
    <t>ACCOUNTANT OR INDEPENDENT FINANCIAL ADVISER SHOULD YOU REQUIRE IT.</t>
  </si>
  <si>
    <t>Less:</t>
  </si>
  <si>
    <t>x</t>
  </si>
  <si>
    <t>Add:</t>
  </si>
  <si>
    <t>Memo</t>
  </si>
  <si>
    <t>Pension overlap profits brought forward</t>
  </si>
  <si>
    <t>Pension overlap generated in the year</t>
  </si>
  <si>
    <t>Deduct pension overlap profits used this year</t>
  </si>
  <si>
    <t>Pension overlap profits carried forward</t>
  </si>
  <si>
    <t xml:space="preserve">Memo   </t>
  </si>
  <si>
    <t>Contribution</t>
  </si>
  <si>
    <t>due less</t>
  </si>
  <si>
    <t>Relevant %</t>
  </si>
  <si>
    <t xml:space="preserve">in respect of </t>
  </si>
  <si>
    <t>practice income</t>
  </si>
  <si>
    <t xml:space="preserve">Employee pension  </t>
  </si>
  <si>
    <t>contributions</t>
  </si>
  <si>
    <t>Added years pension</t>
  </si>
  <si>
    <t xml:space="preserve">Employer pension                                              </t>
  </si>
  <si>
    <t>Calculation of non-NHS expenses</t>
  </si>
  <si>
    <t xml:space="preserve">If the standard method shown cannot be used, the alternative method shown must be used. </t>
  </si>
  <si>
    <t>need to be amended to record this information adequately on an item by item basis.</t>
  </si>
  <si>
    <t>The standard method for the calculation of non-NHS expenses:</t>
  </si>
  <si>
    <t>The alternative method for the calculation of non-NHS expenses:</t>
  </si>
  <si>
    <t>Add</t>
  </si>
  <si>
    <t>Expenses wholly attributable to NHS income</t>
  </si>
  <si>
    <t>Expenses wholly attributable to non-NHS income</t>
  </si>
  <si>
    <t>Expenses that cannot be separately allocated to NHS</t>
  </si>
  <si>
    <t>or non-NHS income</t>
  </si>
  <si>
    <t>Ratio for allocation of expenses not separately allocated:</t>
  </si>
  <si>
    <t xml:space="preserve">   expenses</t>
  </si>
  <si>
    <t xml:space="preserve">    +</t>
  </si>
  <si>
    <t xml:space="preserve">Or your own method </t>
  </si>
  <si>
    <t xml:space="preserve">If the above calculation and allocation ratio does not give you a fair conclusion, you must use an </t>
  </si>
  <si>
    <t>GP Declaration</t>
  </si>
  <si>
    <t>Date</t>
  </si>
  <si>
    <t>relates.</t>
  </si>
  <si>
    <t xml:space="preserve"> Total NHS and non-NHS income</t>
  </si>
  <si>
    <t>%</t>
  </si>
  <si>
    <t>GP SOLO income</t>
  </si>
  <si>
    <t>Contributions already</t>
  </si>
  <si>
    <t>paid</t>
  </si>
  <si>
    <t>pensioned separately</t>
  </si>
  <si>
    <t xml:space="preserve">Total non-NHS expenses </t>
  </si>
  <si>
    <t>This is your total non-NHS income for the purposes of the income ratio</t>
  </si>
  <si>
    <t>This is your total expenses in application of the income ratio</t>
  </si>
  <si>
    <r>
      <t xml:space="preserve">particularly regarding pooled salaried appointments.  Do </t>
    </r>
    <r>
      <rPr>
        <b/>
        <sz val="14"/>
        <rFont val="Arial"/>
        <family val="2"/>
      </rPr>
      <t>not</t>
    </r>
    <r>
      <rPr>
        <sz val="14"/>
        <rFont val="Arial"/>
        <family val="2"/>
      </rPr>
      <t xml:space="preserve"> include GP SOLO income here)</t>
    </r>
  </si>
  <si>
    <t>Add your medical related employed income reflected</t>
  </si>
  <si>
    <t>return</t>
  </si>
  <si>
    <t>Total amount of contributions (over)/under paid for the year</t>
  </si>
  <si>
    <r>
      <t xml:space="preserve">Enter the amount of </t>
    </r>
    <r>
      <rPr>
        <b/>
        <sz val="14"/>
        <rFont val="Arial"/>
        <family val="2"/>
      </rPr>
      <t xml:space="preserve">SENIORITY </t>
    </r>
    <r>
      <rPr>
        <sz val="14"/>
        <rFont val="Arial"/>
        <family val="2"/>
      </rPr>
      <t xml:space="preserve">allocated to you per the </t>
    </r>
  </si>
  <si>
    <t>GP SOLO income included above for the accounting year of the SOLO income</t>
  </si>
  <si>
    <t>J</t>
  </si>
  <si>
    <t>Calculation of non-NHS income: Total medical income ratio</t>
  </si>
  <si>
    <t>paid and recorded</t>
  </si>
  <si>
    <t xml:space="preserve">   paid and recorded</t>
  </si>
  <si>
    <t>GP (or non-GP)</t>
  </si>
  <si>
    <t>Provider's signature</t>
  </si>
  <si>
    <t>Provider's name</t>
  </si>
  <si>
    <t xml:space="preserve">multiplied by % </t>
  </si>
  <si>
    <t>stated in boxes</t>
  </si>
  <si>
    <t>contributions due</t>
  </si>
  <si>
    <t>Type of contract (ie GMS, PMS, SPMS, APMS)</t>
  </si>
  <si>
    <t>Provider's full name</t>
  </si>
  <si>
    <t xml:space="preserve">This is your total medical NHS &amp; non-NHS income for the purposes of the income </t>
  </si>
  <si>
    <t>ratio</t>
  </si>
  <si>
    <t>Calculation of GP (or non- GP) share of total non-NHS medical income for the expenses ratio</t>
  </si>
  <si>
    <t>contributions*</t>
  </si>
  <si>
    <t>If you give false information you may be liable to investigation and prosecution.</t>
  </si>
  <si>
    <t>of the self-employment (full) pages of your tax return, in respect of medical</t>
  </si>
  <si>
    <t>17, 18, 19 &amp; 20 of the employment pages of your tax return</t>
  </si>
  <si>
    <t>Enter 'Yes' if earnings cap applies to your added years purchase</t>
  </si>
  <si>
    <t>Money Purchase AVC%*</t>
  </si>
  <si>
    <t>Money Purchase amount*</t>
  </si>
  <si>
    <t>Determination of the tiered employee contribution rate to be</t>
  </si>
  <si>
    <t>pensioned separately, you must contact the relevant employing</t>
  </si>
  <si>
    <t>Type 2 practitioner pensionable pay</t>
  </si>
  <si>
    <t>already pensioned at source</t>
  </si>
  <si>
    <t>The pensionable amount of other</t>
  </si>
  <si>
    <t xml:space="preserve">salaried income treated as practitioner </t>
  </si>
  <si>
    <t>pay (hospital bed fund posts)</t>
  </si>
  <si>
    <t>This is your gross practitioner pensionable pay</t>
  </si>
  <si>
    <t>for the determination of the tier rate you will pay</t>
  </si>
  <si>
    <t>Pensionable GP SOLO income not already</t>
  </si>
  <si>
    <t xml:space="preserve">Pensionable practitioner income from the </t>
  </si>
  <si>
    <t>Limited Company Certicate of Pensionable</t>
  </si>
  <si>
    <t>Profit</t>
  </si>
  <si>
    <t>Any other pensionable practitioner pay not</t>
  </si>
  <si>
    <t>included above; eg other type 1 practitioner</t>
  </si>
  <si>
    <t>certificate</t>
  </si>
  <si>
    <t>K</t>
  </si>
  <si>
    <t>of commencement.</t>
  </si>
  <si>
    <t>date of retirement, including 24 hour retirement.  Also use this box to include</t>
  </si>
  <si>
    <t>********</t>
  </si>
  <si>
    <t>OF DETERMINING THE EMPLOYEE CONTRIBUTION TIER RATE.</t>
  </si>
  <si>
    <t>authority to arrange any adjustment necessary.</t>
  </si>
  <si>
    <t>Locum income pensioned separately</t>
  </si>
  <si>
    <t>If you cannot use the standard or alternative non-NHS expense calculations explain your own</t>
  </si>
  <si>
    <t>method of non-NHS expense calculation here.</t>
  </si>
  <si>
    <t>Also use this box to provide any other information that may assist the processing of this certificate, including notes</t>
  </si>
  <si>
    <t>ADDITIONAL INFORMATION BOX</t>
  </si>
  <si>
    <t>GMS, PMS, SPMS OR APMS CONTRACT</t>
  </si>
  <si>
    <t>GP SOLO INCOME</t>
  </si>
  <si>
    <t>35a</t>
  </si>
  <si>
    <t>35b</t>
  </si>
  <si>
    <t>35c</t>
  </si>
  <si>
    <t>about retirement, 24 hour retirement, seniority, added years capped income etc.</t>
  </si>
  <si>
    <t>Pensionable pay from box 36</t>
  </si>
  <si>
    <t>Tier rates for employee contributions</t>
  </si>
  <si>
    <t>WORKINGS PAGE</t>
  </si>
  <si>
    <t>Turn to page 5</t>
  </si>
  <si>
    <t>Match the figure from box 54 to the bands below</t>
  </si>
  <si>
    <t>57a</t>
  </si>
  <si>
    <t>57b</t>
  </si>
  <si>
    <t>74a</t>
  </si>
  <si>
    <t>74b</t>
  </si>
  <si>
    <t>alternative method of your own, and clearly explain your reasons and methodology in box 89 on page 5.</t>
  </si>
  <si>
    <t>and 72 on page 5:</t>
  </si>
  <si>
    <t>&amp; 74b.</t>
  </si>
  <si>
    <t xml:space="preserve">I will arrange with the GP SOLO Employing Authority provider to adjust for any </t>
  </si>
  <si>
    <t>under or overpayment.  Please only adjust for my main practice contributions</t>
  </si>
  <si>
    <t>Money Purchase AVC*</t>
  </si>
  <si>
    <t>£</t>
  </si>
  <si>
    <t>as indicated below.</t>
  </si>
  <si>
    <t>Tier</t>
  </si>
  <si>
    <t>Total</t>
  </si>
  <si>
    <t>Practice</t>
  </si>
  <si>
    <t>Solo</t>
  </si>
  <si>
    <t>Totals</t>
  </si>
  <si>
    <t>Total practice amount of contributions (over)/under paid for the year</t>
  </si>
  <si>
    <t>38a</t>
  </si>
  <si>
    <t>Practice contributions</t>
  </si>
  <si>
    <t>Employing Authority Agreement</t>
  </si>
  <si>
    <t>Employing Authority authorised signature</t>
  </si>
  <si>
    <t xml:space="preserve">I will arrange with you (the GP SOLO Employing Authority provider) to adjust for any </t>
  </si>
  <si>
    <t>under or overpayment.</t>
  </si>
  <si>
    <t>GP SOLO INCOME WITH THIS</t>
  </si>
  <si>
    <t>EMPLOYING AUTHORITY</t>
  </si>
  <si>
    <t>I have checked the figures shown below and am satisfied that they appear consistent with the relevant NHS work</t>
  </si>
  <si>
    <t>Pensionable profit for employee</t>
  </si>
  <si>
    <t>and employer purposes</t>
  </si>
  <si>
    <t>years purposes</t>
  </si>
  <si>
    <t>and confirm that they have been used to confirm, record and pay over to NHS Pensions</t>
  </si>
  <si>
    <t>GP Provider's signature</t>
  </si>
  <si>
    <t>Total contributions</t>
  </si>
  <si>
    <t>PAY.  NHS PENSIONS CANNOT OFFER ADVICE ON WHICH METHOD MAY BE MOST APPLICABLE</t>
  </si>
  <si>
    <t>or set back against previous years' income</t>
  </si>
  <si>
    <t>pensionable pay at Box 32</t>
  </si>
  <si>
    <t xml:space="preserve">55 to 58 are </t>
  </si>
  <si>
    <t xml:space="preserve">72 to 75 are </t>
  </si>
  <si>
    <t>this Employing Authority,</t>
  </si>
  <si>
    <t>may be below this published amount because of income pensioned elsewhere.  Where that is the</t>
  </si>
  <si>
    <t>"I confirm that information provided on this Certificate is correct, is consistent with my HMRC tax return, my declared</t>
  </si>
  <si>
    <t>NHS pensionable pay does not include non-NHS (i.e. private) income, and that I shall pay all contributions due."</t>
  </si>
  <si>
    <t>and income that this Employing Authority is aware of, to the extent that income and contributions paid run in</t>
  </si>
  <si>
    <t>practice accounts and included in your income above</t>
  </si>
  <si>
    <t>from honorary board posts, salaried clinical posts or</t>
  </si>
  <si>
    <t>salaried community medical officer posts</t>
  </si>
  <si>
    <t>38b</t>
  </si>
  <si>
    <t>38c</t>
  </si>
  <si>
    <t>case, please enter the lower amount here and explain in box 89 where the balance has been allocated).</t>
  </si>
  <si>
    <t>My pensionable pay stated does not include any private (non-NHS) income or income in respect of my staff.</t>
  </si>
  <si>
    <r>
      <t xml:space="preserve">One of the following boxes </t>
    </r>
    <r>
      <rPr>
        <b/>
        <sz val="14"/>
        <rFont val="Arial"/>
        <family val="2"/>
      </rPr>
      <t>MUST</t>
    </r>
    <r>
      <rPr>
        <sz val="14"/>
        <rFont val="Arial"/>
        <family val="2"/>
      </rPr>
      <t xml:space="preserve"> be crossed to indicate how shortfalls/overpayments are to be collected/repaid:)</t>
    </r>
  </si>
  <si>
    <t xml:space="preserve">I have 'pensioned' all my eligible GP income and shall pay any arrears of contributions that are due immediately." </t>
  </si>
  <si>
    <t>line with the NHS Pension Scheme year end of 31 March.</t>
  </si>
  <si>
    <t>NOW COPY THE FIGURE FROM BOX 36 TO BOX 46 AND BEGIN THE PROCESS</t>
  </si>
  <si>
    <t>NOW COPY THE FIGURE FROM BOX 37 TO BOX 47 AND BEGIN THE PROCESS</t>
  </si>
  <si>
    <t>GP SOLO income deducted from</t>
  </si>
  <si>
    <t>L</t>
  </si>
  <si>
    <t>M</t>
  </si>
  <si>
    <r>
      <t xml:space="preserve">APMS contract. One of the following boxes </t>
    </r>
    <r>
      <rPr>
        <b/>
        <sz val="14"/>
        <rFont val="Arial"/>
        <family val="2"/>
      </rPr>
      <t>MUST</t>
    </r>
    <r>
      <rPr>
        <sz val="14"/>
        <rFont val="Arial"/>
        <family val="2"/>
      </rPr>
      <t xml:space="preserve"> be marked yes to indicate how shortfalls/overpayments are to be collected/repaid.</t>
    </r>
  </si>
  <si>
    <t>Pensionable pay relating to the NHS Pension Scheme year ended 31 March 2014</t>
  </si>
  <si>
    <t>GP (and non GP) Providers Annual Certificate of Pensionable Profits 2013/14</t>
  </si>
  <si>
    <t xml:space="preserve">(e.g. 30.06.2013, 31.03.2014) </t>
  </si>
  <si>
    <t>(e.g. 30.06.2013, 31.03.2014)</t>
  </si>
  <si>
    <t>Up to £15,431.99</t>
  </si>
  <si>
    <t>£15,432.00 up to £21,387.99</t>
  </si>
  <si>
    <t>£21,388.00 up to £26,823.99</t>
  </si>
  <si>
    <t>£26,824.00 up to £49,472.99</t>
  </si>
  <si>
    <t>£49,473.00 up to £70,630.99</t>
  </si>
  <si>
    <t>£70,631.00 up to £111,376.99</t>
  </si>
  <si>
    <t>£111,377.00 and over</t>
  </si>
  <si>
    <t>applied to all practitioner pay for 2013/14.  Where income has been</t>
  </si>
  <si>
    <t>2013/14</t>
  </si>
  <si>
    <t>DECLARATION OF NHS PENSIONABLE PROFITS IN RESPECT OF GMS, PMS, SPMS OR APMS INCOME PLUS SOLO for 2013/14</t>
  </si>
  <si>
    <t>DECLARATION OF OTHER EMPLOYING AUTHORITY SOLO INCOME FOR 2013/14</t>
  </si>
  <si>
    <t>A copy of this form should be sent to each Employing Authority from whom you have earned SOLO income during 2013/14</t>
  </si>
  <si>
    <t>appropriate employing authority as soon as possible and NO LATER THAN 28th February 2015</t>
  </si>
  <si>
    <t>To be completed by all GMS, PMS, SPMS and APMS GP (and non-GP) providers who are partners or 'single-handers'</t>
  </si>
  <si>
    <r>
      <t>NOT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to be completed where the practice is a limited company, or by any salaried GPs.</t>
    </r>
  </si>
  <si>
    <t>that this certificate refers to.</t>
  </si>
  <si>
    <t>NI number or pension scheme ref no</t>
  </si>
  <si>
    <r>
      <t xml:space="preserve">Practice reference number </t>
    </r>
    <r>
      <rPr>
        <b/>
        <sz val="14"/>
        <rFont val="Arial"/>
        <family val="2"/>
      </rPr>
      <t>and</t>
    </r>
    <r>
      <rPr>
        <sz val="14"/>
        <rFont val="Arial"/>
        <family val="2"/>
      </rPr>
      <t xml:space="preserve"> scheme </t>
    </r>
  </si>
  <si>
    <t>employing authority code</t>
  </si>
  <si>
    <t>Practice accounts year end, to which this certificate relates</t>
  </si>
  <si>
    <t>GP private fee (self employed) accounts year end, where private fees are</t>
  </si>
  <si>
    <t>not fed through the practice accounts</t>
  </si>
  <si>
    <t>If you have started in practice during 2013/14, please enter the date</t>
  </si>
  <si>
    <t>If you have retired from the scheme during 2013/14, please enter your</t>
  </si>
  <si>
    <t>the date of leaving one practice, but not retiring.</t>
  </si>
  <si>
    <t xml:space="preserve">Enter 'Yes' in this box if figures in this certificate are from a provisional tax </t>
  </si>
  <si>
    <t xml:space="preserve">respect of the GP or non GP provider </t>
  </si>
  <si>
    <t>Please refer to the guidance notes when completing this certificate</t>
  </si>
  <si>
    <t>Specify your GP (or non-GP) share of income declared in boxes</t>
  </si>
  <si>
    <t xml:space="preserve">3.29 &amp; 3.50 of the full practice partnership tax return of your </t>
  </si>
  <si>
    <t xml:space="preserve">medical practice, adjusted for tax purposes (i.e. reflects your </t>
  </si>
  <si>
    <t>share of boxes 3.29 and 3.50 minus your share of box 3.71).</t>
  </si>
  <si>
    <t>Add your self employed income declared in boxes 15 &amp; 16</t>
  </si>
  <si>
    <t>in box 1 of the employment pages of your tax return.</t>
  </si>
  <si>
    <t xml:space="preserve">Deduct your income included above in boxes 1, 2, 3 and 4 </t>
  </si>
  <si>
    <t>Turn to page 2</t>
  </si>
  <si>
    <t xml:space="preserve">State the amount of income included in box 1 above </t>
  </si>
  <si>
    <t xml:space="preserve">State the amount of income included in box 2 above </t>
  </si>
  <si>
    <t xml:space="preserve">State the amount of income included in box 3 above </t>
  </si>
  <si>
    <t xml:space="preserve">State the amount of income included in box 4 above </t>
  </si>
  <si>
    <t xml:space="preserve">Deduct your income included above in boxes 7, 8, 9 and 10 </t>
  </si>
  <si>
    <t>Divide box 12</t>
  </si>
  <si>
    <t>By box 6</t>
  </si>
  <si>
    <t xml:space="preserve"> Total non-NHS income</t>
  </si>
  <si>
    <t xml:space="preserve">Specify the total of your GP or non-GP share of expenses declared in boxes 3.46, </t>
  </si>
  <si>
    <t xml:space="preserve">3.47, 3.48 &amp; 3.64 of the full practice partnership tax return, in respect of medical related  </t>
  </si>
  <si>
    <t xml:space="preserve">work, adjusted for tax purposes (i.e. reflects the total of your share of boxes 3.46, 3.47, 3.48,  </t>
  </si>
  <si>
    <t>&amp; 3.64 minus your share of box 3.69 plus your share of box 3.70).</t>
  </si>
  <si>
    <t>Add the total of your self employed expenses declared in box 31</t>
  </si>
  <si>
    <t>related work, adjusted for tax purposes (i.e. reflects the total of boxes 31</t>
  </si>
  <si>
    <t>&amp; 57 minus box 61).</t>
  </si>
  <si>
    <t>Add your employed expenses declared in boxes</t>
  </si>
  <si>
    <t xml:space="preserve">not accounted for in boxes 14 to 17 </t>
  </si>
  <si>
    <t>Turn to page 3</t>
  </si>
  <si>
    <t>Calculation of pensionable profits</t>
  </si>
  <si>
    <t xml:space="preserve">Taxable profit from practice partnership </t>
  </si>
  <si>
    <t>Total of boxes 20 to 23</t>
  </si>
  <si>
    <t xml:space="preserve"> Your interest paid (box 18)</t>
  </si>
  <si>
    <t>Any amount included in boxes 20 to 23 pensioned separately (see note 26</t>
  </si>
  <si>
    <t>Your total non-NHS income (box 12)</t>
  </si>
  <si>
    <t xml:space="preserve">Any other pensionable NHS GP income NOT in boxes 20 to 23 that has not been </t>
  </si>
  <si>
    <t>Your non NHS expenses (box 39 to 45 or from box 89 under your own method)</t>
  </si>
  <si>
    <t>tick this box and enter your explanation in the box 89.</t>
  </si>
  <si>
    <t xml:space="preserve">Multiply box 33 by the fraction      </t>
  </si>
  <si>
    <t>This is your pensionable profit for GMS, PMS, SPMS or APMS purposes</t>
  </si>
  <si>
    <t>This is your pensionable profit for GP SOLO purposes</t>
  </si>
  <si>
    <t>This is your pensionable profit for GMS, PMS, SPMS or APMS and SOLO purposes</t>
  </si>
  <si>
    <t>Enter the amount of excluded income included in box 38 above</t>
  </si>
  <si>
    <r>
      <t>Amount of pension cap for a</t>
    </r>
    <r>
      <rPr>
        <b/>
        <sz val="14"/>
        <rFont val="Arial"/>
        <family val="2"/>
      </rPr>
      <t>dded years</t>
    </r>
    <r>
      <rPr>
        <sz val="14"/>
        <rFont val="Arial"/>
        <family val="2"/>
      </rPr>
      <t xml:space="preserve"> purposes for the year (This is £141,000 for 2013/14, but </t>
    </r>
  </si>
  <si>
    <t>Turn to page 4</t>
  </si>
  <si>
    <t xml:space="preserve">Where the GP (or non-GP) provider is required to use the alternative method, accounting records will </t>
  </si>
  <si>
    <t>Divide Non-NHS income (box 12)</t>
  </si>
  <si>
    <t>By total income (box 6)</t>
  </si>
  <si>
    <t xml:space="preserve"> x Expenses (box 19)</t>
  </si>
  <si>
    <t>Take the total expenses shown in box 19</t>
  </si>
  <si>
    <t>Divide non-NHS income  (box 12)</t>
  </si>
  <si>
    <t xml:space="preserve"> x  (box 43)</t>
  </si>
  <si>
    <t>included in box 47 above</t>
  </si>
  <si>
    <t>and enter the corresponding tier rate in boxes 55</t>
  </si>
  <si>
    <t>Calculation of NHS Pension Scheme contributions</t>
  </si>
  <si>
    <t>Amount in box</t>
  </si>
  <si>
    <t>Additional pension amount*</t>
  </si>
  <si>
    <t xml:space="preserve">* You must enter zero or the actual % in boxes 55, 56 &amp; 57, and 72, 73 &amp; 74 and zero or the actual amount in boxes 57a &amp; 57b and 74a </t>
  </si>
  <si>
    <t>* See boxes 46 to 54 on page 4 and the accompanying notes regarding the employee tier rate to be used.</t>
  </si>
  <si>
    <t>Turn to page 6</t>
  </si>
  <si>
    <t>Practice reference number (see note D)</t>
  </si>
  <si>
    <t>Pensionable profit for added</t>
  </si>
  <si>
    <t xml:space="preserve">Where a shortfall/overpayment of contributions has arisen at box 71 and box 88 in respect of income declared at box 36 and 37, it is </t>
  </si>
  <si>
    <r>
      <t xml:space="preserve">Please collect </t>
    </r>
    <r>
      <rPr>
        <b/>
        <sz val="14"/>
        <rFont val="Arial"/>
        <family val="2"/>
      </rPr>
      <t>ALL</t>
    </r>
    <r>
      <rPr>
        <sz val="14"/>
        <rFont val="Arial"/>
        <family val="2"/>
      </rPr>
      <t xml:space="preserve"> my underpaid contributions from my main practice contract</t>
    </r>
  </si>
  <si>
    <t>Total pensionable income</t>
  </si>
  <si>
    <t>Practice only</t>
  </si>
  <si>
    <t>Practice and solo</t>
  </si>
  <si>
    <t>An electronic spreadsheet version of the certificate is acceptable subject to a paper page 5 being provided with the provider's signature.</t>
  </si>
  <si>
    <t>contributions paid</t>
  </si>
  <si>
    <t>to pay or be refunded</t>
  </si>
  <si>
    <t xml:space="preserve">I have checked the figures shown in boxes 36 and 37 of this certificate and am satisfied that they </t>
  </si>
  <si>
    <t>the appropriate NHS Pension Scheme contributions for the year to which this certificate</t>
  </si>
  <si>
    <t>or at 31 March 2014 where the appointment has been throughout the year - see notes to boxes C and D)</t>
  </si>
  <si>
    <t xml:space="preserve">Now you must read and sign the statement below and send this completed certificate to the </t>
  </si>
  <si>
    <t xml:space="preserve">"I confirm that the information provided on this certificate is correct and is consistent with my HMRC tax return.  </t>
  </si>
  <si>
    <t xml:space="preserve">(Where a shortfall/overpayment of contributions has arisen at box 88 in respect of income declared at box 37, it is possible to arrange </t>
  </si>
  <si>
    <t>I have arranged for my SOLO underpaid contributions to be collected from my main practice contract</t>
  </si>
  <si>
    <t>(To be signed by the Employing Authority at the end of the provider's contract where it ceases before year end</t>
  </si>
  <si>
    <t>Amount in box 37 for</t>
  </si>
  <si>
    <t>Host (i.e. commissioning) AT/LHB</t>
  </si>
  <si>
    <t>related work, adjusted for tax purposes (i.e. reflects boxes 15 plus 16 minus 62)</t>
  </si>
  <si>
    <t xml:space="preserve">Use boxes 9 &amp; 10 adjusted for tax purposes where income is below £79,000 on </t>
  </si>
  <si>
    <t>the 'short' pages</t>
  </si>
  <si>
    <t xml:space="preserve">Use box 20 plus Boxes 23, 24 &amp; 25 minus boxes 26 &amp; 27 where income is below </t>
  </si>
  <si>
    <t>£79,000 on the self employment (short) pages.</t>
  </si>
  <si>
    <t xml:space="preserve">by the AT/LHB for </t>
  </si>
  <si>
    <t>by the AT/LHB for</t>
  </si>
  <si>
    <t>You must send the certificate to the AT/LHB as soon as possible and NO LATER THAN 28th February 2015</t>
  </si>
  <si>
    <t xml:space="preserve">possible to arrange for the payment of this amount through the AT/LHB, either by cheque or deduction from the GMS, PMS, SPMS or </t>
  </si>
  <si>
    <t>AT/LHB Agreement</t>
  </si>
  <si>
    <t>appear consistent with the relevant NHS work and income that this AT/LHB is aware of</t>
  </si>
  <si>
    <t>AT/LHB authorised signature</t>
  </si>
  <si>
    <t>(To be signed by the host AT/LHB at the end of the provider's contract where it ceases before year end</t>
  </si>
  <si>
    <t>for the payment/refund of this amount through the AT/LHB, either by cheque or deduction from the GMS, PMS, SPMS or APMS contract.</t>
  </si>
  <si>
    <t>to the AT/LHB for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</si>
</sst>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#,##0.00"/>
    <numFmt numFmtId="165" formatCode="#,##0.00;\(#,##0.00\)"/>
    <numFmt numFmtId="166" formatCode="#,##0;\(#,##0\)"/>
    <numFmt numFmtId="167" formatCode="_-* #,##0.0_-;\-* #,##0.0_-;_-* &quot;-&quot;??_-;_-@_-"/>
    <numFmt numFmtId="168" formatCode="_-* #,##0_-;\-* #,##0_-;_-* &quot;-&quot;??_-;_-@_-"/>
    <numFmt numFmtId="169" formatCode="#,##0.00_ ;[Red]\-#,##0.00\ "/>
    <numFmt numFmtId="170" formatCode="&quot;£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3"/>
      <name val="Arial"/>
      <family val="2"/>
    </font>
    <font>
      <b/>
      <i/>
      <sz val="28"/>
      <color indexed="9"/>
      <name val="Arial Black"/>
      <family val="2"/>
    </font>
    <font>
      <b/>
      <sz val="13"/>
      <name val="Arial"/>
      <family val="2"/>
    </font>
    <font>
      <b/>
      <i/>
      <sz val="22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4"/>
      <name val="Monotype Sorts"/>
      <family val="0"/>
    </font>
    <font>
      <b/>
      <u val="single"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4"/>
      <color indexed="4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65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168" fontId="7" fillId="0" borderId="0" xfId="0" applyNumberFormat="1" applyFont="1" applyFill="1" applyBorder="1" applyAlignment="1">
      <alignment horizontal="left"/>
    </xf>
    <xf numFmtId="43" fontId="8" fillId="0" borderId="0" xfId="42" applyNumberFormat="1" applyFont="1" applyFill="1" applyBorder="1" applyAlignment="1">
      <alignment horizontal="center"/>
    </xf>
    <xf numFmtId="43" fontId="8" fillId="0" borderId="0" xfId="42" applyFont="1" applyFill="1" applyBorder="1" applyAlignment="1">
      <alignment horizontal="center"/>
    </xf>
    <xf numFmtId="165" fontId="8" fillId="0" borderId="0" xfId="42" applyNumberFormat="1" applyFont="1" applyFill="1" applyBorder="1" applyAlignment="1">
      <alignment horizontal="right"/>
    </xf>
    <xf numFmtId="43" fontId="7" fillId="0" borderId="0" xfId="0" applyNumberFormat="1" applyFont="1" applyFill="1" applyAlignment="1">
      <alignment horizontal="right"/>
    </xf>
    <xf numFmtId="43" fontId="8" fillId="0" borderId="0" xfId="42" applyNumberFormat="1" applyFont="1" applyFill="1" applyBorder="1" applyAlignment="1">
      <alignment horizontal="right"/>
    </xf>
    <xf numFmtId="169" fontId="0" fillId="0" borderId="10" xfId="0" applyNumberFormat="1" applyFont="1" applyFill="1" applyBorder="1" applyAlignment="1">
      <alignment/>
    </xf>
    <xf numFmtId="169" fontId="0" fillId="0" borderId="0" xfId="0" applyNumberFormat="1" applyFont="1" applyFill="1" applyBorder="1" applyAlignment="1" applyProtection="1">
      <alignment/>
      <protection locked="0"/>
    </xf>
    <xf numFmtId="169" fontId="0" fillId="0" borderId="0" xfId="0" applyNumberFormat="1" applyFont="1" applyFill="1" applyBorder="1" applyAlignment="1">
      <alignment/>
    </xf>
    <xf numFmtId="169" fontId="8" fillId="0" borderId="0" xfId="42" applyNumberFormat="1" applyFont="1" applyFill="1" applyBorder="1" applyAlignment="1">
      <alignment horizontal="center"/>
    </xf>
    <xf numFmtId="3" fontId="20" fillId="0" borderId="0" xfId="42" applyNumberFormat="1" applyFont="1" applyFill="1" applyBorder="1" applyAlignment="1">
      <alignment horizontal="center"/>
    </xf>
    <xf numFmtId="43" fontId="7" fillId="0" borderId="0" xfId="0" applyNumberFormat="1" applyFont="1" applyFill="1" applyBorder="1" applyAlignment="1">
      <alignment horizontal="left"/>
    </xf>
    <xf numFmtId="169" fontId="2" fillId="0" borderId="0" xfId="42" applyNumberFormat="1" applyFont="1" applyFill="1" applyBorder="1" applyAlignment="1">
      <alignment/>
    </xf>
    <xf numFmtId="169" fontId="8" fillId="0" borderId="0" xfId="42" applyNumberFormat="1" applyFont="1" applyFill="1" applyBorder="1" applyAlignment="1" applyProtection="1">
      <alignment horizontal="center"/>
      <protection locked="0"/>
    </xf>
    <xf numFmtId="165" fontId="8" fillId="0" borderId="0" xfId="42" applyNumberFormat="1" applyFont="1" applyFill="1" applyBorder="1" applyAlignment="1">
      <alignment/>
    </xf>
    <xf numFmtId="43" fontId="8" fillId="0" borderId="0" xfId="42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164" fontId="8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/>
    </xf>
    <xf numFmtId="43" fontId="7" fillId="0" borderId="0" xfId="42" applyNumberFormat="1" applyFont="1" applyFill="1" applyAlignment="1">
      <alignment horizontal="right"/>
    </xf>
    <xf numFmtId="43" fontId="8" fillId="0" borderId="0" xfId="42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0" fontId="8" fillId="0" borderId="0" xfId="0" applyNumberFormat="1" applyFont="1" applyFill="1" applyBorder="1" applyAlignment="1">
      <alignment/>
    </xf>
    <xf numFmtId="6" fontId="8" fillId="0" borderId="0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164" fontId="8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8" fontId="7" fillId="0" borderId="0" xfId="0" applyNumberFormat="1" applyFont="1" applyFill="1" applyAlignment="1">
      <alignment horizontal="left"/>
    </xf>
    <xf numFmtId="43" fontId="8" fillId="0" borderId="0" xfId="0" applyNumberFormat="1" applyFont="1" applyFill="1" applyAlignment="1">
      <alignment horizontal="center"/>
    </xf>
    <xf numFmtId="167" fontId="7" fillId="0" borderId="0" xfId="0" applyNumberFormat="1" applyFont="1" applyFill="1" applyAlignment="1">
      <alignment horizontal="left"/>
    </xf>
    <xf numFmtId="9" fontId="8" fillId="0" borderId="0" xfId="0" applyNumberFormat="1" applyFont="1" applyFill="1" applyBorder="1" applyAlignment="1">
      <alignment/>
    </xf>
    <xf numFmtId="43" fontId="8" fillId="0" borderId="0" xfId="42" applyFont="1" applyFill="1" applyAlignment="1">
      <alignment/>
    </xf>
    <xf numFmtId="43" fontId="8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43" fontId="8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10" fontId="8" fillId="0" borderId="12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left"/>
    </xf>
    <xf numFmtId="167" fontId="8" fillId="0" borderId="0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169" fontId="0" fillId="0" borderId="0" xfId="0" applyNumberFormat="1" applyFont="1" applyFill="1" applyAlignment="1">
      <alignment/>
    </xf>
    <xf numFmtId="169" fontId="2" fillId="0" borderId="0" xfId="42" applyNumberFormat="1" applyFont="1" applyFill="1" applyBorder="1" applyAlignment="1">
      <alignment/>
    </xf>
    <xf numFmtId="169" fontId="8" fillId="0" borderId="0" xfId="42" applyNumberFormat="1" applyFont="1" applyFill="1" applyBorder="1" applyAlignment="1">
      <alignment/>
    </xf>
    <xf numFmtId="9" fontId="8" fillId="0" borderId="12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left"/>
    </xf>
    <xf numFmtId="9" fontId="8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3" fontId="8" fillId="0" borderId="0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64" fontId="8" fillId="0" borderId="16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164" fontId="12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43" fontId="8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>
      <alignment/>
    </xf>
    <xf numFmtId="43" fontId="8" fillId="0" borderId="0" xfId="42" applyNumberFormat="1" applyFont="1" applyFill="1" applyBorder="1" applyAlignment="1">
      <alignment/>
    </xf>
    <xf numFmtId="0" fontId="8" fillId="0" borderId="0" xfId="0" applyFont="1" applyFill="1" applyAlignment="1">
      <alignment horizontal="right"/>
    </xf>
    <xf numFmtId="164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43" fontId="0" fillId="0" borderId="0" xfId="42" applyNumberFormat="1" applyFont="1" applyFill="1" applyBorder="1" applyAlignment="1">
      <alignment horizontal="right"/>
    </xf>
    <xf numFmtId="168" fontId="8" fillId="0" borderId="0" xfId="42" applyNumberFormat="1" applyFont="1" applyFill="1" applyAlignment="1">
      <alignment horizontal="right"/>
    </xf>
    <xf numFmtId="168" fontId="0" fillId="0" borderId="0" xfId="42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8" fillId="0" borderId="12" xfId="0" applyFont="1" applyFill="1" applyBorder="1" applyAlignment="1">
      <alignment horizontal="center"/>
    </xf>
    <xf numFmtId="168" fontId="8" fillId="0" borderId="0" xfId="42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43" fontId="7" fillId="0" borderId="0" xfId="0" applyNumberFormat="1" applyFont="1" applyFill="1" applyBorder="1" applyAlignment="1">
      <alignment horizontal="center"/>
    </xf>
    <xf numFmtId="168" fontId="8" fillId="0" borderId="0" xfId="42" applyNumberFormat="1" applyFont="1" applyFill="1" applyAlignment="1">
      <alignment/>
    </xf>
    <xf numFmtId="43" fontId="8" fillId="0" borderId="0" xfId="42" applyNumberFormat="1" applyFont="1" applyFill="1" applyAlignment="1">
      <alignment/>
    </xf>
    <xf numFmtId="43" fontId="7" fillId="0" borderId="0" xfId="0" applyNumberFormat="1" applyFont="1" applyFill="1" applyAlignment="1">
      <alignment/>
    </xf>
    <xf numFmtId="165" fontId="7" fillId="0" borderId="0" xfId="0" applyNumberFormat="1" applyFont="1" applyFill="1" applyBorder="1" applyAlignment="1">
      <alignment horizontal="center"/>
    </xf>
    <xf numFmtId="168" fontId="0" fillId="0" borderId="0" xfId="42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43" fontId="0" fillId="0" borderId="0" xfId="42" applyFont="1" applyFill="1" applyBorder="1" applyAlignment="1">
      <alignment horizontal="right"/>
    </xf>
    <xf numFmtId="43" fontId="7" fillId="0" borderId="0" xfId="42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14" fontId="8" fillId="0" borderId="13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43" fontId="8" fillId="0" borderId="19" xfId="42" applyNumberFormat="1" applyFont="1" applyFill="1" applyBorder="1" applyAlignment="1">
      <alignment horizontal="center"/>
    </xf>
    <xf numFmtId="43" fontId="0" fillId="0" borderId="20" xfId="42" applyNumberFormat="1" applyFont="1" applyFill="1" applyBorder="1" applyAlignment="1">
      <alignment horizontal="center"/>
    </xf>
    <xf numFmtId="43" fontId="8" fillId="0" borderId="19" xfId="42" applyNumberFormat="1" applyFont="1" applyFill="1" applyBorder="1" applyAlignment="1">
      <alignment horizontal="right"/>
    </xf>
    <xf numFmtId="43" fontId="0" fillId="0" borderId="20" xfId="42" applyNumberFormat="1" applyFont="1" applyFill="1" applyBorder="1" applyAlignment="1">
      <alignment horizontal="right"/>
    </xf>
    <xf numFmtId="43" fontId="8" fillId="0" borderId="21" xfId="42" applyNumberFormat="1" applyFont="1" applyFill="1" applyBorder="1" applyAlignment="1">
      <alignment horizontal="center"/>
    </xf>
    <xf numFmtId="43" fontId="8" fillId="0" borderId="22" xfId="42" applyNumberFormat="1" applyFont="1" applyFill="1" applyBorder="1" applyAlignment="1">
      <alignment horizontal="center"/>
    </xf>
    <xf numFmtId="43" fontId="8" fillId="0" borderId="23" xfId="42" applyNumberFormat="1" applyFont="1" applyFill="1" applyBorder="1" applyAlignment="1">
      <alignment horizontal="center"/>
    </xf>
    <xf numFmtId="43" fontId="8" fillId="0" borderId="24" xfId="42" applyNumberFormat="1" applyFont="1" applyFill="1" applyBorder="1" applyAlignment="1">
      <alignment horizontal="center"/>
    </xf>
    <xf numFmtId="43" fontId="0" fillId="0" borderId="20" xfId="42" applyNumberFormat="1" applyFont="1" applyFill="1" applyBorder="1" applyAlignment="1">
      <alignment horizontal="center"/>
    </xf>
    <xf numFmtId="43" fontId="0" fillId="0" borderId="20" xfId="42" applyNumberFormat="1" applyFont="1" applyFill="1" applyBorder="1" applyAlignment="1">
      <alignment horizontal="right"/>
    </xf>
    <xf numFmtId="10" fontId="0" fillId="0" borderId="20" xfId="42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43" fontId="8" fillId="0" borderId="19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right"/>
    </xf>
    <xf numFmtId="164" fontId="0" fillId="0" borderId="20" xfId="0" applyNumberFormat="1" applyFont="1" applyFill="1" applyBorder="1" applyAlignment="1">
      <alignment/>
    </xf>
    <xf numFmtId="43" fontId="0" fillId="0" borderId="19" xfId="42" applyFont="1" applyFill="1" applyBorder="1" applyAlignment="1">
      <alignment horizontal="right"/>
    </xf>
    <xf numFmtId="43" fontId="0" fillId="0" borderId="20" xfId="42" applyFont="1" applyFill="1" applyBorder="1" applyAlignment="1">
      <alignment horizontal="right"/>
    </xf>
    <xf numFmtId="168" fontId="8" fillId="0" borderId="0" xfId="42" applyNumberFormat="1" applyFont="1" applyFill="1" applyBorder="1" applyAlignment="1">
      <alignment/>
    </xf>
    <xf numFmtId="168" fontId="0" fillId="0" borderId="0" xfId="42" applyNumberFormat="1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3" fontId="8" fillId="0" borderId="19" xfId="42" applyFont="1" applyFill="1" applyBorder="1" applyAlignment="1">
      <alignment horizontal="right"/>
    </xf>
    <xf numFmtId="43" fontId="0" fillId="0" borderId="20" xfId="42" applyFont="1" applyFill="1" applyBorder="1" applyAlignment="1">
      <alignment horizontal="right"/>
    </xf>
    <xf numFmtId="43" fontId="8" fillId="0" borderId="25" xfId="42" applyNumberFormat="1" applyFont="1" applyFill="1" applyBorder="1" applyAlignment="1">
      <alignment horizontal="center"/>
    </xf>
    <xf numFmtId="43" fontId="0" fillId="0" borderId="26" xfId="0" applyNumberFormat="1" applyFill="1" applyBorder="1" applyAlignment="1">
      <alignment/>
    </xf>
    <xf numFmtId="43" fontId="8" fillId="0" borderId="26" xfId="0" applyNumberFormat="1" applyFont="1" applyFill="1" applyBorder="1" applyAlignment="1">
      <alignment/>
    </xf>
    <xf numFmtId="43" fontId="8" fillId="0" borderId="0" xfId="42" applyNumberFormat="1" applyFont="1" applyFill="1" applyAlignment="1">
      <alignment/>
    </xf>
    <xf numFmtId="43" fontId="0" fillId="0" borderId="0" xfId="0" applyNumberFormat="1" applyFill="1" applyAlignment="1">
      <alignment/>
    </xf>
    <xf numFmtId="43" fontId="8" fillId="0" borderId="25" xfId="42" applyFont="1" applyFill="1" applyBorder="1" applyAlignment="1">
      <alignment horizontal="center"/>
    </xf>
    <xf numFmtId="43" fontId="8" fillId="0" borderId="26" xfId="42" applyFont="1" applyFill="1" applyBorder="1" applyAlignment="1">
      <alignment horizontal="center"/>
    </xf>
    <xf numFmtId="43" fontId="8" fillId="0" borderId="20" xfId="0" applyNumberFormat="1" applyFont="1" applyFill="1" applyBorder="1" applyAlignment="1">
      <alignment horizontal="right"/>
    </xf>
    <xf numFmtId="165" fontId="8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3" fontId="8" fillId="0" borderId="13" xfId="42" applyNumberFormat="1" applyFont="1" applyFill="1" applyBorder="1" applyAlignment="1">
      <alignment/>
    </xf>
    <xf numFmtId="43" fontId="8" fillId="0" borderId="14" xfId="42" applyNumberFormat="1" applyFont="1" applyFill="1" applyBorder="1" applyAlignment="1">
      <alignment/>
    </xf>
    <xf numFmtId="43" fontId="8" fillId="0" borderId="15" xfId="42" applyNumberFormat="1" applyFont="1" applyFill="1" applyBorder="1" applyAlignment="1">
      <alignment/>
    </xf>
    <xf numFmtId="43" fontId="0" fillId="0" borderId="17" xfId="42" applyNumberFormat="1" applyFont="1" applyFill="1" applyBorder="1" applyAlignment="1">
      <alignment/>
    </xf>
    <xf numFmtId="43" fontId="0" fillId="0" borderId="11" xfId="42" applyNumberFormat="1" applyFont="1" applyFill="1" applyBorder="1" applyAlignment="1">
      <alignment/>
    </xf>
    <xf numFmtId="43" fontId="0" fillId="0" borderId="18" xfId="42" applyNumberFormat="1" applyFont="1" applyFill="1" applyBorder="1" applyAlignment="1">
      <alignment/>
    </xf>
    <xf numFmtId="43" fontId="8" fillId="0" borderId="11" xfId="42" applyNumberFormat="1" applyFont="1" applyFill="1" applyBorder="1" applyAlignment="1">
      <alignment/>
    </xf>
    <xf numFmtId="10" fontId="8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vertical="center"/>
    </xf>
    <xf numFmtId="43" fontId="8" fillId="0" borderId="13" xfId="42" applyFont="1" applyFill="1" applyBorder="1" applyAlignment="1">
      <alignment horizontal="center"/>
    </xf>
    <xf numFmtId="43" fontId="8" fillId="0" borderId="14" xfId="42" applyFont="1" applyFill="1" applyBorder="1" applyAlignment="1">
      <alignment horizontal="center"/>
    </xf>
    <xf numFmtId="43" fontId="8" fillId="0" borderId="15" xfId="42" applyFont="1" applyFill="1" applyBorder="1" applyAlignment="1">
      <alignment horizontal="center"/>
    </xf>
    <xf numFmtId="43" fontId="8" fillId="0" borderId="17" xfId="42" applyFont="1" applyFill="1" applyBorder="1" applyAlignment="1">
      <alignment horizontal="center"/>
    </xf>
    <xf numFmtId="43" fontId="8" fillId="0" borderId="11" xfId="42" applyFont="1" applyFill="1" applyBorder="1" applyAlignment="1">
      <alignment horizontal="center"/>
    </xf>
    <xf numFmtId="43" fontId="8" fillId="0" borderId="18" xfId="42" applyFont="1" applyFill="1" applyBorder="1" applyAlignment="1">
      <alignment horizontal="center"/>
    </xf>
    <xf numFmtId="43" fontId="8" fillId="0" borderId="27" xfId="42" applyFont="1" applyFill="1" applyBorder="1" applyAlignment="1">
      <alignment horizontal="center"/>
    </xf>
    <xf numFmtId="43" fontId="8" fillId="0" borderId="28" xfId="42" applyFont="1" applyFill="1" applyBorder="1" applyAlignment="1">
      <alignment horizontal="center"/>
    </xf>
    <xf numFmtId="43" fontId="8" fillId="0" borderId="29" xfId="42" applyFont="1" applyFill="1" applyBorder="1" applyAlignment="1">
      <alignment horizontal="center"/>
    </xf>
    <xf numFmtId="43" fontId="8" fillId="0" borderId="30" xfId="42" applyFont="1" applyFill="1" applyBorder="1" applyAlignment="1">
      <alignment horizontal="center"/>
    </xf>
    <xf numFmtId="43" fontId="8" fillId="0" borderId="31" xfId="42" applyFont="1" applyFill="1" applyBorder="1" applyAlignment="1">
      <alignment horizontal="center"/>
    </xf>
    <xf numFmtId="43" fontId="8" fillId="0" borderId="32" xfId="42" applyFont="1" applyFill="1" applyBorder="1" applyAlignment="1">
      <alignment horizontal="center"/>
    </xf>
    <xf numFmtId="43" fontId="8" fillId="0" borderId="14" xfId="42" applyFont="1" applyFill="1" applyBorder="1" applyAlignment="1">
      <alignment/>
    </xf>
    <xf numFmtId="43" fontId="8" fillId="0" borderId="15" xfId="42" applyFont="1" applyFill="1" applyBorder="1" applyAlignment="1">
      <alignment/>
    </xf>
    <xf numFmtId="43" fontId="8" fillId="0" borderId="17" xfId="42" applyFont="1" applyFill="1" applyBorder="1" applyAlignment="1">
      <alignment/>
    </xf>
    <xf numFmtId="43" fontId="8" fillId="0" borderId="11" xfId="42" applyFont="1" applyFill="1" applyBorder="1" applyAlignment="1">
      <alignment/>
    </xf>
    <xf numFmtId="43" fontId="8" fillId="0" borderId="18" xfId="42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43" fontId="8" fillId="0" borderId="13" xfId="42" applyNumberFormat="1" applyFont="1" applyFill="1" applyBorder="1" applyAlignment="1">
      <alignment horizontal="center"/>
    </xf>
    <xf numFmtId="43" fontId="8" fillId="0" borderId="14" xfId="42" applyNumberFormat="1" applyFont="1" applyFill="1" applyBorder="1" applyAlignment="1">
      <alignment horizontal="center"/>
    </xf>
    <xf numFmtId="43" fontId="8" fillId="0" borderId="15" xfId="42" applyNumberFormat="1" applyFont="1" applyFill="1" applyBorder="1" applyAlignment="1">
      <alignment horizontal="center"/>
    </xf>
    <xf numFmtId="43" fontId="0" fillId="0" borderId="17" xfId="42" applyNumberFormat="1" applyFont="1" applyFill="1" applyBorder="1" applyAlignment="1">
      <alignment horizontal="center"/>
    </xf>
    <xf numFmtId="43" fontId="0" fillId="0" borderId="11" xfId="42" applyNumberFormat="1" applyFont="1" applyFill="1" applyBorder="1" applyAlignment="1">
      <alignment horizontal="center"/>
    </xf>
    <xf numFmtId="43" fontId="0" fillId="0" borderId="18" xfId="42" applyNumberFormat="1" applyFont="1" applyFill="1" applyBorder="1" applyAlignment="1">
      <alignment horizontal="center"/>
    </xf>
    <xf numFmtId="43" fontId="8" fillId="0" borderId="0" xfId="42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43" fontId="0" fillId="0" borderId="20" xfId="42" applyNumberFormat="1" applyFont="1" applyFill="1" applyBorder="1" applyAlignment="1">
      <alignment/>
    </xf>
    <xf numFmtId="165" fontId="8" fillId="0" borderId="13" xfId="0" applyNumberFormat="1" applyFont="1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165" fontId="0" fillId="0" borderId="17" xfId="0" applyNumberFormat="1" applyFill="1" applyBorder="1" applyAlignment="1">
      <alignment/>
    </xf>
    <xf numFmtId="165" fontId="0" fillId="0" borderId="18" xfId="0" applyNumberFormat="1" applyFill="1" applyBorder="1" applyAlignment="1">
      <alignment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65" fontId="8" fillId="0" borderId="19" xfId="42" applyNumberFormat="1" applyFont="1" applyFill="1" applyBorder="1" applyAlignment="1">
      <alignment horizontal="right"/>
    </xf>
    <xf numFmtId="165" fontId="8" fillId="0" borderId="20" xfId="42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3" fontId="8" fillId="0" borderId="13" xfId="42" applyFont="1" applyFill="1" applyBorder="1" applyAlignment="1">
      <alignment/>
    </xf>
    <xf numFmtId="0" fontId="0" fillId="0" borderId="0" xfId="0" applyFont="1" applyFill="1" applyAlignment="1">
      <alignment horizontal="center"/>
    </xf>
    <xf numFmtId="10" fontId="8" fillId="0" borderId="19" xfId="0" applyNumberFormat="1" applyFont="1" applyFill="1" applyBorder="1" applyAlignment="1" quotePrefix="1">
      <alignment horizontal="center"/>
    </xf>
    <xf numFmtId="10" fontId="0" fillId="0" borderId="20" xfId="0" applyNumberFormat="1" applyFont="1" applyFill="1" applyBorder="1" applyAlignment="1">
      <alignment horizontal="center"/>
    </xf>
    <xf numFmtId="10" fontId="8" fillId="0" borderId="1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0" fontId="8" fillId="0" borderId="19" xfId="0" applyNumberFormat="1" applyFont="1" applyFill="1" applyBorder="1" applyAlignment="1" applyProtection="1">
      <alignment horizontal="center"/>
      <protection locked="0"/>
    </xf>
    <xf numFmtId="10" fontId="0" fillId="0" borderId="20" xfId="0" applyNumberFormat="1" applyFont="1" applyFill="1" applyBorder="1" applyAlignment="1" applyProtection="1">
      <alignment horizontal="center"/>
      <protection locked="0"/>
    </xf>
    <xf numFmtId="10" fontId="8" fillId="0" borderId="20" xfId="0" applyNumberFormat="1" applyFont="1" applyFill="1" applyBorder="1" applyAlignment="1" applyProtection="1">
      <alignment horizontal="center"/>
      <protection locked="0"/>
    </xf>
    <xf numFmtId="169" fontId="2" fillId="0" borderId="19" xfId="42" applyNumberFormat="1" applyFont="1" applyFill="1" applyBorder="1" applyAlignment="1" applyProtection="1">
      <alignment/>
      <protection locked="0"/>
    </xf>
    <xf numFmtId="169" fontId="2" fillId="0" borderId="20" xfId="42" applyNumberFormat="1" applyFont="1" applyFill="1" applyBorder="1" applyAlignment="1" applyProtection="1">
      <alignment/>
      <protection locked="0"/>
    </xf>
    <xf numFmtId="169" fontId="8" fillId="0" borderId="13" xfId="42" applyNumberFormat="1" applyFont="1" applyFill="1" applyBorder="1" applyAlignment="1" applyProtection="1">
      <alignment horizontal="right"/>
      <protection locked="0"/>
    </xf>
    <xf numFmtId="169" fontId="8" fillId="0" borderId="15" xfId="42" applyNumberFormat="1" applyFont="1" applyFill="1" applyBorder="1" applyAlignment="1" applyProtection="1">
      <alignment horizontal="right"/>
      <protection locked="0"/>
    </xf>
    <xf numFmtId="169" fontId="8" fillId="0" borderId="17" xfId="42" applyNumberFormat="1" applyFont="1" applyFill="1" applyBorder="1" applyAlignment="1" applyProtection="1">
      <alignment horizontal="right"/>
      <protection locked="0"/>
    </xf>
    <xf numFmtId="169" fontId="8" fillId="0" borderId="18" xfId="42" applyNumberFormat="1" applyFont="1" applyFill="1" applyBorder="1" applyAlignment="1" applyProtection="1">
      <alignment horizontal="right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43" fontId="7" fillId="0" borderId="13" xfId="0" applyNumberFormat="1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69" fontId="2" fillId="0" borderId="19" xfId="42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169" fontId="2" fillId="0" borderId="20" xfId="42" applyNumberFormat="1" applyFont="1" applyFill="1" applyBorder="1" applyAlignment="1">
      <alignment/>
    </xf>
    <xf numFmtId="9" fontId="8" fillId="0" borderId="19" xfId="0" applyNumberFormat="1" applyFont="1" applyFill="1" applyBorder="1" applyAlignment="1">
      <alignment horizontal="center"/>
    </xf>
    <xf numFmtId="9" fontId="8" fillId="0" borderId="20" xfId="0" applyNumberFormat="1" applyFont="1" applyFill="1" applyBorder="1" applyAlignment="1">
      <alignment horizontal="center"/>
    </xf>
    <xf numFmtId="165" fontId="8" fillId="0" borderId="19" xfId="42" applyNumberFormat="1" applyFont="1" applyFill="1" applyBorder="1" applyAlignment="1">
      <alignment/>
    </xf>
    <xf numFmtId="165" fontId="8" fillId="0" borderId="20" xfId="42" applyNumberFormat="1" applyFont="1" applyFill="1" applyBorder="1" applyAlignment="1">
      <alignment/>
    </xf>
    <xf numFmtId="43" fontId="7" fillId="0" borderId="15" xfId="0" applyNumberFormat="1" applyFont="1" applyFill="1" applyBorder="1" applyAlignment="1">
      <alignment horizontal="left"/>
    </xf>
    <xf numFmtId="43" fontId="7" fillId="0" borderId="17" xfId="0" applyNumberFormat="1" applyFont="1" applyFill="1" applyBorder="1" applyAlignment="1">
      <alignment horizontal="left"/>
    </xf>
    <xf numFmtId="43" fontId="7" fillId="0" borderId="18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165" fontId="0" fillId="0" borderId="20" xfId="42" applyNumberFormat="1" applyFont="1" applyFill="1" applyBorder="1" applyAlignment="1">
      <alignment/>
    </xf>
    <xf numFmtId="169" fontId="8" fillId="0" borderId="13" xfId="42" applyNumberFormat="1" applyFont="1" applyFill="1" applyBorder="1" applyAlignment="1" applyProtection="1">
      <alignment horizontal="center"/>
      <protection locked="0"/>
    </xf>
    <xf numFmtId="169" fontId="8" fillId="0" borderId="15" xfId="42" applyNumberFormat="1" applyFont="1" applyFill="1" applyBorder="1" applyAlignment="1" applyProtection="1">
      <alignment horizontal="center"/>
      <protection locked="0"/>
    </xf>
    <xf numFmtId="169" fontId="0" fillId="0" borderId="17" xfId="42" applyNumberFormat="1" applyFont="1" applyFill="1" applyBorder="1" applyAlignment="1" applyProtection="1">
      <alignment/>
      <protection locked="0"/>
    </xf>
    <xf numFmtId="169" fontId="0" fillId="0" borderId="18" xfId="42" applyNumberFormat="1" applyFont="1" applyFill="1" applyBorder="1" applyAlignment="1" applyProtection="1">
      <alignment/>
      <protection locked="0"/>
    </xf>
    <xf numFmtId="0" fontId="16" fillId="0" borderId="1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3" fontId="20" fillId="0" borderId="13" xfId="42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9" fontId="8" fillId="0" borderId="13" xfId="42" applyNumberFormat="1" applyFont="1" applyFill="1" applyBorder="1" applyAlignment="1">
      <alignment horizontal="center"/>
    </xf>
    <xf numFmtId="169" fontId="8" fillId="0" borderId="15" xfId="42" applyNumberFormat="1" applyFont="1" applyFill="1" applyBorder="1" applyAlignment="1">
      <alignment horizontal="center"/>
    </xf>
    <xf numFmtId="169" fontId="0" fillId="0" borderId="17" xfId="42" applyNumberFormat="1" applyFont="1" applyFill="1" applyBorder="1" applyAlignment="1">
      <alignment/>
    </xf>
    <xf numFmtId="169" fontId="0" fillId="0" borderId="18" xfId="42" applyNumberFormat="1" applyFont="1" applyFill="1" applyBorder="1" applyAlignment="1">
      <alignment/>
    </xf>
    <xf numFmtId="165" fontId="0" fillId="0" borderId="20" xfId="42" applyNumberFormat="1" applyFont="1" applyFill="1" applyBorder="1" applyAlignment="1">
      <alignment/>
    </xf>
    <xf numFmtId="169" fontId="0" fillId="0" borderId="17" xfId="42" applyNumberFormat="1" applyFont="1" applyFill="1" applyBorder="1" applyAlignment="1" applyProtection="1">
      <alignment horizontal="center"/>
      <protection locked="0"/>
    </xf>
    <xf numFmtId="169" fontId="0" fillId="0" borderId="18" xfId="42" applyNumberFormat="1" applyFont="1" applyFill="1" applyBorder="1" applyAlignment="1" applyProtection="1">
      <alignment horizontal="center"/>
      <protection locked="0"/>
    </xf>
    <xf numFmtId="10" fontId="0" fillId="0" borderId="2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3" fontId="20" fillId="0" borderId="13" xfId="42" applyFont="1" applyFill="1" applyBorder="1" applyAlignment="1">
      <alignment horizontal="center"/>
    </xf>
    <xf numFmtId="43" fontId="0" fillId="0" borderId="15" xfId="42" applyFont="1" applyFill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8" xfId="42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600075</xdr:colOff>
      <xdr:row>0</xdr:row>
      <xdr:rowOff>2114550</xdr:rowOff>
    </xdr:to>
    <xdr:pic>
      <xdr:nvPicPr>
        <xdr:cNvPr id="1" name="Picture 2" descr="a4P_Word_Pensions_Office_printer_t.jpg"/>
        <xdr:cNvPicPr preferRelativeResize="1">
          <a:picLocks noChangeAspect="1"/>
        </xdr:cNvPicPr>
      </xdr:nvPicPr>
      <xdr:blipFill>
        <a:blip r:embed="rId1"/>
        <a:srcRect t="13020"/>
        <a:stretch>
          <a:fillRect/>
        </a:stretch>
      </xdr:blipFill>
      <xdr:spPr>
        <a:xfrm>
          <a:off x="0" y="0"/>
          <a:ext cx="100965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49</xdr:row>
      <xdr:rowOff>123825</xdr:rowOff>
    </xdr:from>
    <xdr:to>
      <xdr:col>13</xdr:col>
      <xdr:colOff>9525</xdr:colOff>
      <xdr:row>50</xdr:row>
      <xdr:rowOff>66675</xdr:rowOff>
    </xdr:to>
    <xdr:sp>
      <xdr:nvSpPr>
        <xdr:cNvPr id="1" name="Line 1"/>
        <xdr:cNvSpPr>
          <a:spLocks/>
        </xdr:cNvSpPr>
      </xdr:nvSpPr>
      <xdr:spPr>
        <a:xfrm>
          <a:off x="6962775" y="11401425"/>
          <a:ext cx="11620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zoomScale="75" zoomScaleNormal="75" workbookViewId="0" topLeftCell="A1">
      <selection activeCell="P5" sqref="P5"/>
    </sheetView>
  </sheetViews>
  <sheetFormatPr defaultColWidth="9.140625" defaultRowHeight="12.75"/>
  <cols>
    <col min="1" max="4" width="9.140625" style="32" customWidth="1"/>
    <col min="5" max="5" width="10.28125" style="32" customWidth="1"/>
    <col min="6" max="9" width="9.140625" style="32" customWidth="1"/>
    <col min="10" max="10" width="11.00390625" style="32" customWidth="1"/>
    <col min="11" max="13" width="9.140625" style="32" customWidth="1"/>
    <col min="14" max="14" width="20.57421875" style="32" customWidth="1"/>
    <col min="15" max="16384" width="9.140625" style="32" customWidth="1"/>
  </cols>
  <sheetData>
    <row r="1" spans="1:16" ht="177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1"/>
      <c r="O1" s="12"/>
      <c r="P1" s="31"/>
    </row>
    <row r="2" spans="1:16" ht="27.75">
      <c r="A2" s="33" t="s">
        <v>221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0"/>
      <c r="N2" s="35"/>
      <c r="O2" s="36"/>
      <c r="P2" s="37"/>
    </row>
    <row r="3" spans="1:16" ht="27.75">
      <c r="A3" s="33" t="s">
        <v>220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0"/>
      <c r="N3" s="35"/>
      <c r="O3" s="36"/>
      <c r="P3" s="37"/>
    </row>
    <row r="4" spans="1:16" ht="16.5">
      <c r="A4" s="38"/>
      <c r="B4" s="30"/>
      <c r="C4" s="30"/>
      <c r="D4" s="30"/>
      <c r="E4" s="38"/>
      <c r="F4" s="38"/>
      <c r="G4" s="30"/>
      <c r="H4" s="30"/>
      <c r="I4" s="30"/>
      <c r="J4" s="30"/>
      <c r="K4" s="30"/>
      <c r="L4" s="30"/>
      <c r="M4" s="30"/>
      <c r="N4" s="35"/>
      <c r="O4" s="39"/>
      <c r="P4" s="37"/>
    </row>
    <row r="5" spans="1:16" ht="18">
      <c r="A5" s="40" t="s">
        <v>237</v>
      </c>
      <c r="M5" s="1"/>
      <c r="N5" s="41"/>
      <c r="O5" s="6"/>
      <c r="P5" s="37"/>
    </row>
    <row r="6" spans="1:16" ht="18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41"/>
      <c r="O6" s="6"/>
      <c r="P6" s="37"/>
    </row>
    <row r="7" spans="1:16" ht="18">
      <c r="A7" s="8" t="s">
        <v>238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41"/>
      <c r="O7" s="6"/>
      <c r="P7" s="37"/>
    </row>
    <row r="8" spans="1:16" ht="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41"/>
      <c r="O8" s="6"/>
      <c r="P8" s="37"/>
    </row>
    <row r="9" spans="1:16" ht="18">
      <c r="A9" s="1"/>
      <c r="B9" s="1"/>
      <c r="C9" s="1"/>
      <c r="D9" s="1"/>
      <c r="E9" s="2"/>
      <c r="F9" s="2"/>
      <c r="G9" s="2"/>
      <c r="H9" s="2"/>
      <c r="I9" s="2"/>
      <c r="J9" s="2"/>
      <c r="K9" s="2"/>
      <c r="L9" s="2"/>
      <c r="M9" s="2"/>
      <c r="N9" s="42"/>
      <c r="O9" s="6"/>
      <c r="P9" s="37"/>
    </row>
    <row r="10" spans="1:16" ht="18">
      <c r="A10" s="1"/>
      <c r="B10" s="1"/>
      <c r="C10" s="1"/>
      <c r="D10" s="1"/>
      <c r="E10" s="2"/>
      <c r="F10" s="2"/>
      <c r="G10" s="2"/>
      <c r="H10" s="2"/>
      <c r="I10" s="2"/>
      <c r="J10" s="2"/>
      <c r="K10" s="2"/>
      <c r="L10" s="2"/>
      <c r="M10" s="2"/>
      <c r="N10" s="42"/>
      <c r="O10" s="6" t="s">
        <v>0</v>
      </c>
      <c r="P10" s="37"/>
    </row>
    <row r="11" spans="1:16" ht="18">
      <c r="A11" s="1" t="s">
        <v>112</v>
      </c>
      <c r="B11" s="1"/>
      <c r="C11" s="1"/>
      <c r="D11" s="141"/>
      <c r="E11" s="142"/>
      <c r="F11" s="142"/>
      <c r="G11" s="142"/>
      <c r="H11" s="142"/>
      <c r="I11" s="142"/>
      <c r="J11" s="142"/>
      <c r="K11" s="142"/>
      <c r="L11" s="142"/>
      <c r="M11" s="142"/>
      <c r="N11" s="143"/>
      <c r="O11" s="4" t="s">
        <v>1</v>
      </c>
      <c r="P11" s="37"/>
    </row>
    <row r="12" spans="1:16" ht="18">
      <c r="A12" s="1"/>
      <c r="B12" s="1"/>
      <c r="C12" s="1"/>
      <c r="D12" s="144"/>
      <c r="E12" s="145"/>
      <c r="F12" s="145"/>
      <c r="G12" s="145"/>
      <c r="H12" s="145"/>
      <c r="I12" s="145"/>
      <c r="J12" s="145"/>
      <c r="K12" s="145"/>
      <c r="L12" s="145"/>
      <c r="M12" s="145"/>
      <c r="N12" s="146"/>
      <c r="O12" s="4"/>
      <c r="P12" s="37"/>
    </row>
    <row r="13" spans="1:16" ht="18">
      <c r="A13" s="1"/>
      <c r="B13" s="1"/>
      <c r="C13" s="1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"/>
      <c r="P13" s="37"/>
    </row>
    <row r="14" spans="1:16" ht="18">
      <c r="A14" s="1" t="s">
        <v>111</v>
      </c>
      <c r="B14" s="1"/>
      <c r="C14" s="1"/>
      <c r="D14" s="43"/>
      <c r="E14" s="43"/>
      <c r="F14" s="43"/>
      <c r="G14" s="43"/>
      <c r="H14" s="153"/>
      <c r="I14" s="154"/>
      <c r="J14" s="154"/>
      <c r="K14" s="154"/>
      <c r="L14" s="154"/>
      <c r="M14" s="154"/>
      <c r="N14" s="155"/>
      <c r="O14" s="4" t="s">
        <v>2</v>
      </c>
      <c r="P14" s="37"/>
    </row>
    <row r="15" spans="1:16" ht="18">
      <c r="A15" s="1" t="s">
        <v>239</v>
      </c>
      <c r="B15" s="1"/>
      <c r="C15" s="1"/>
      <c r="D15" s="43"/>
      <c r="E15" s="43"/>
      <c r="F15" s="43"/>
      <c r="G15" s="43"/>
      <c r="H15" s="156"/>
      <c r="I15" s="157"/>
      <c r="J15" s="157"/>
      <c r="K15" s="157"/>
      <c r="L15" s="157"/>
      <c r="M15" s="157"/>
      <c r="N15" s="158"/>
      <c r="O15" s="4"/>
      <c r="P15" s="37"/>
    </row>
    <row r="16" spans="1:16" ht="18">
      <c r="A16" s="1"/>
      <c r="B16" s="1"/>
      <c r="C16" s="1"/>
      <c r="D16" s="1"/>
      <c r="E16" s="2"/>
      <c r="F16" s="2"/>
      <c r="G16" s="2"/>
      <c r="H16" s="2"/>
      <c r="I16" s="2"/>
      <c r="J16" s="2"/>
      <c r="K16" s="2"/>
      <c r="L16" s="2"/>
      <c r="M16" s="2"/>
      <c r="N16" s="42"/>
      <c r="O16" s="6"/>
      <c r="P16" s="37"/>
    </row>
    <row r="17" spans="1:16" ht="18">
      <c r="A17" s="1" t="s">
        <v>240</v>
      </c>
      <c r="B17" s="1"/>
      <c r="C17" s="1"/>
      <c r="D17" s="1"/>
      <c r="E17" s="2"/>
      <c r="F17" s="2"/>
      <c r="G17" s="2"/>
      <c r="H17" s="147"/>
      <c r="I17" s="148"/>
      <c r="J17" s="148"/>
      <c r="K17" s="148"/>
      <c r="L17" s="148"/>
      <c r="M17" s="148"/>
      <c r="N17" s="149"/>
      <c r="O17" s="4" t="s">
        <v>3</v>
      </c>
      <c r="P17" s="37"/>
    </row>
    <row r="18" spans="1:16" ht="18">
      <c r="A18" s="1"/>
      <c r="B18" s="1"/>
      <c r="C18" s="1"/>
      <c r="D18" s="1"/>
      <c r="E18" s="2"/>
      <c r="F18" s="2"/>
      <c r="G18" s="2"/>
      <c r="H18" s="150"/>
      <c r="I18" s="151"/>
      <c r="J18" s="151"/>
      <c r="K18" s="151"/>
      <c r="L18" s="151"/>
      <c r="M18" s="151"/>
      <c r="N18" s="152"/>
      <c r="O18" s="4"/>
      <c r="P18" s="37"/>
    </row>
    <row r="19" spans="1:16" ht="18">
      <c r="A19" s="1"/>
      <c r="B19" s="1"/>
      <c r="C19" s="1"/>
      <c r="D19" s="1"/>
      <c r="E19" s="2"/>
      <c r="F19" s="2"/>
      <c r="G19" s="2"/>
      <c r="H19" s="3"/>
      <c r="I19" s="3"/>
      <c r="J19" s="3"/>
      <c r="K19" s="3"/>
      <c r="L19" s="3"/>
      <c r="M19" s="3"/>
      <c r="N19" s="3"/>
      <c r="O19" s="4"/>
      <c r="P19" s="37"/>
    </row>
    <row r="20" spans="1:16" ht="18">
      <c r="A20" s="1" t="s">
        <v>241</v>
      </c>
      <c r="B20" s="1"/>
      <c r="C20" s="1"/>
      <c r="D20" s="1"/>
      <c r="E20" s="2"/>
      <c r="F20" s="2"/>
      <c r="G20" s="2"/>
      <c r="H20" s="147"/>
      <c r="I20" s="148"/>
      <c r="J20" s="148"/>
      <c r="K20" s="148"/>
      <c r="L20" s="148"/>
      <c r="M20" s="148"/>
      <c r="N20" s="149"/>
      <c r="O20" s="4" t="s">
        <v>4</v>
      </c>
      <c r="P20" s="37"/>
    </row>
    <row r="21" spans="1:16" ht="18">
      <c r="A21" s="1" t="s">
        <v>242</v>
      </c>
      <c r="B21" s="1"/>
      <c r="C21" s="1"/>
      <c r="D21" s="1"/>
      <c r="E21" s="2"/>
      <c r="F21" s="2"/>
      <c r="G21" s="2"/>
      <c r="H21" s="150"/>
      <c r="I21" s="151"/>
      <c r="J21" s="151"/>
      <c r="K21" s="151"/>
      <c r="L21" s="151"/>
      <c r="M21" s="151"/>
      <c r="N21" s="152"/>
      <c r="O21" s="4"/>
      <c r="P21" s="37"/>
    </row>
    <row r="22" spans="1:16" ht="18">
      <c r="A22" s="1"/>
      <c r="B22" s="1"/>
      <c r="C22" s="1"/>
      <c r="D22" s="1"/>
      <c r="E22" s="2"/>
      <c r="F22" s="2"/>
      <c r="G22" s="2"/>
      <c r="H22" s="3"/>
      <c r="I22" s="3"/>
      <c r="J22" s="3"/>
      <c r="K22" s="3"/>
      <c r="L22" s="3"/>
      <c r="M22" s="3"/>
      <c r="N22" s="3"/>
      <c r="O22" s="4"/>
      <c r="P22" s="37"/>
    </row>
    <row r="23" spans="1:16" ht="18">
      <c r="A23" s="1" t="s">
        <v>328</v>
      </c>
      <c r="B23" s="1"/>
      <c r="C23" s="1"/>
      <c r="D23" s="1"/>
      <c r="E23" s="2"/>
      <c r="F23" s="2"/>
      <c r="G23" s="2"/>
      <c r="H23" s="147"/>
      <c r="I23" s="148"/>
      <c r="J23" s="148"/>
      <c r="K23" s="148"/>
      <c r="L23" s="148"/>
      <c r="M23" s="148"/>
      <c r="N23" s="149"/>
      <c r="O23" s="4" t="s">
        <v>5</v>
      </c>
      <c r="P23" s="37"/>
    </row>
    <row r="24" spans="1:16" ht="18">
      <c r="A24" s="1"/>
      <c r="B24" s="1"/>
      <c r="C24" s="1"/>
      <c r="D24" s="1"/>
      <c r="E24" s="2"/>
      <c r="F24" s="2"/>
      <c r="G24" s="2"/>
      <c r="H24" s="150"/>
      <c r="I24" s="151"/>
      <c r="J24" s="151"/>
      <c r="K24" s="151"/>
      <c r="L24" s="151"/>
      <c r="M24" s="151"/>
      <c r="N24" s="152"/>
      <c r="O24" s="4"/>
      <c r="P24" s="37"/>
    </row>
    <row r="25" spans="1:16" ht="18">
      <c r="A25" s="1"/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42"/>
      <c r="O25" s="6"/>
      <c r="P25" s="37"/>
    </row>
    <row r="26" spans="1:16" ht="18">
      <c r="A26" s="1" t="s">
        <v>243</v>
      </c>
      <c r="B26" s="1"/>
      <c r="C26" s="1"/>
      <c r="D26" s="1"/>
      <c r="E26" s="2"/>
      <c r="F26" s="2"/>
      <c r="G26" s="1"/>
      <c r="H26" s="1"/>
      <c r="I26" s="1"/>
      <c r="J26" s="2"/>
      <c r="K26" s="159"/>
      <c r="L26" s="148"/>
      <c r="M26" s="148"/>
      <c r="N26" s="149"/>
      <c r="O26" s="4" t="s">
        <v>6</v>
      </c>
      <c r="P26" s="37"/>
    </row>
    <row r="27" spans="1:16" ht="18">
      <c r="A27" s="1" t="s">
        <v>222</v>
      </c>
      <c r="B27" s="1"/>
      <c r="C27" s="1"/>
      <c r="D27" s="1"/>
      <c r="E27" s="2"/>
      <c r="F27" s="2"/>
      <c r="G27" s="2"/>
      <c r="H27" s="2"/>
      <c r="I27" s="2"/>
      <c r="J27" s="2"/>
      <c r="K27" s="150"/>
      <c r="L27" s="151"/>
      <c r="M27" s="151"/>
      <c r="N27" s="152"/>
      <c r="O27" s="4"/>
      <c r="P27" s="37"/>
    </row>
    <row r="28" spans="1:16" ht="18">
      <c r="A28" s="1"/>
      <c r="B28" s="1"/>
      <c r="C28" s="1"/>
      <c r="D28" s="1"/>
      <c r="E28" s="2"/>
      <c r="F28" s="2"/>
      <c r="G28" s="2"/>
      <c r="H28" s="2"/>
      <c r="I28" s="2"/>
      <c r="J28" s="2"/>
      <c r="K28" s="2"/>
      <c r="L28" s="2"/>
      <c r="M28" s="44"/>
      <c r="N28" s="42"/>
      <c r="O28" s="4"/>
      <c r="P28" s="37"/>
    </row>
    <row r="29" spans="1:16" ht="18">
      <c r="A29" s="1" t="s">
        <v>244</v>
      </c>
      <c r="B29" s="1"/>
      <c r="C29" s="1"/>
      <c r="D29" s="1"/>
      <c r="E29" s="2"/>
      <c r="F29" s="2"/>
      <c r="G29" s="2"/>
      <c r="H29" s="2"/>
      <c r="I29" s="2"/>
      <c r="J29" s="2"/>
      <c r="K29" s="159"/>
      <c r="L29" s="148"/>
      <c r="M29" s="148"/>
      <c r="N29" s="149"/>
      <c r="O29" s="4" t="s">
        <v>7</v>
      </c>
      <c r="P29" s="37"/>
    </row>
    <row r="30" spans="1:16" ht="18">
      <c r="A30" s="1" t="s">
        <v>245</v>
      </c>
      <c r="B30" s="1"/>
      <c r="C30" s="1"/>
      <c r="D30" s="1"/>
      <c r="E30" s="2"/>
      <c r="F30" s="1" t="s">
        <v>223</v>
      </c>
      <c r="G30" s="2"/>
      <c r="H30" s="2"/>
      <c r="I30" s="2"/>
      <c r="J30" s="2"/>
      <c r="K30" s="150"/>
      <c r="L30" s="151"/>
      <c r="M30" s="151"/>
      <c r="N30" s="152"/>
      <c r="O30" s="4"/>
      <c r="P30" s="37"/>
    </row>
    <row r="31" spans="2:16" ht="18">
      <c r="B31" s="1"/>
      <c r="C31" s="1"/>
      <c r="D31" s="1"/>
      <c r="E31" s="2"/>
      <c r="F31" s="2"/>
      <c r="G31" s="2"/>
      <c r="H31" s="2"/>
      <c r="I31" s="2"/>
      <c r="J31" s="2"/>
      <c r="K31" s="2"/>
      <c r="L31" s="2"/>
      <c r="M31" s="44"/>
      <c r="N31" s="42"/>
      <c r="O31" s="4"/>
      <c r="P31" s="37"/>
    </row>
    <row r="32" spans="1:16" ht="18">
      <c r="A32" s="1" t="s">
        <v>246</v>
      </c>
      <c r="B32" s="1"/>
      <c r="C32" s="1"/>
      <c r="D32" s="2"/>
      <c r="E32" s="1"/>
      <c r="F32" s="1"/>
      <c r="G32" s="1"/>
      <c r="H32" s="1"/>
      <c r="I32" s="1"/>
      <c r="J32" s="2"/>
      <c r="K32" s="159"/>
      <c r="L32" s="148"/>
      <c r="M32" s="148"/>
      <c r="N32" s="149"/>
      <c r="O32" s="4" t="s">
        <v>8</v>
      </c>
      <c r="P32" s="37"/>
    </row>
    <row r="33" spans="1:16" ht="18">
      <c r="A33" s="1" t="s">
        <v>140</v>
      </c>
      <c r="B33" s="1"/>
      <c r="C33" s="1"/>
      <c r="D33" s="2"/>
      <c r="E33" s="1"/>
      <c r="F33" s="1"/>
      <c r="G33" s="1"/>
      <c r="H33" s="1"/>
      <c r="I33" s="1"/>
      <c r="J33" s="1"/>
      <c r="K33" s="150"/>
      <c r="L33" s="151"/>
      <c r="M33" s="151"/>
      <c r="N33" s="152"/>
      <c r="O33" s="4"/>
      <c r="P33" s="37"/>
    </row>
    <row r="34" spans="1:16" ht="18">
      <c r="A34" s="1"/>
      <c r="B34" s="1"/>
      <c r="C34" s="1"/>
      <c r="D34" s="2"/>
      <c r="E34" s="1"/>
      <c r="F34" s="1"/>
      <c r="G34" s="1"/>
      <c r="H34" s="1"/>
      <c r="I34" s="1"/>
      <c r="J34" s="1"/>
      <c r="K34" s="45"/>
      <c r="L34" s="45"/>
      <c r="M34" s="45"/>
      <c r="N34" s="45"/>
      <c r="O34" s="4"/>
      <c r="P34" s="37"/>
    </row>
    <row r="35" spans="1:16" ht="18">
      <c r="A35" s="1" t="s">
        <v>247</v>
      </c>
      <c r="B35" s="1"/>
      <c r="C35" s="1"/>
      <c r="D35" s="2"/>
      <c r="E35" s="1"/>
      <c r="F35" s="1"/>
      <c r="G35" s="1"/>
      <c r="H35" s="1"/>
      <c r="I35" s="1"/>
      <c r="J35" s="1"/>
      <c r="K35" s="159"/>
      <c r="L35" s="160"/>
      <c r="M35" s="160"/>
      <c r="N35" s="161"/>
      <c r="O35" s="4" t="s">
        <v>9</v>
      </c>
      <c r="P35" s="37"/>
    </row>
    <row r="36" spans="1:16" ht="18">
      <c r="A36" s="2" t="s">
        <v>141</v>
      </c>
      <c r="B36" s="2"/>
      <c r="C36" s="2"/>
      <c r="D36" s="2"/>
      <c r="E36" s="2"/>
      <c r="F36" s="2"/>
      <c r="G36" s="2"/>
      <c r="H36" s="2"/>
      <c r="I36" s="2"/>
      <c r="J36" s="2"/>
      <c r="K36" s="162"/>
      <c r="L36" s="163"/>
      <c r="M36" s="163"/>
      <c r="N36" s="164"/>
      <c r="O36" s="4"/>
      <c r="P36" s="37"/>
    </row>
    <row r="37" spans="1:16" ht="18">
      <c r="A37" s="2" t="s">
        <v>248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4"/>
      <c r="P37" s="37"/>
    </row>
    <row r="38" spans="1:16" ht="1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4"/>
      <c r="P38" s="37"/>
    </row>
    <row r="39" spans="1:16" ht="18">
      <c r="A39" s="2" t="s">
        <v>120</v>
      </c>
      <c r="B39" s="2"/>
      <c r="C39" s="2"/>
      <c r="D39" s="2"/>
      <c r="E39" s="2"/>
      <c r="F39" s="2"/>
      <c r="G39" s="2"/>
      <c r="H39" s="2"/>
      <c r="I39" s="2"/>
      <c r="J39" s="2"/>
      <c r="K39" s="147"/>
      <c r="L39" s="148"/>
      <c r="M39" s="148"/>
      <c r="N39" s="149"/>
      <c r="O39" s="4" t="s">
        <v>101</v>
      </c>
      <c r="P39" s="37"/>
    </row>
    <row r="40" spans="1:16" ht="18">
      <c r="A40" s="2"/>
      <c r="B40" s="2"/>
      <c r="C40" s="2"/>
      <c r="D40" s="2"/>
      <c r="E40" s="2"/>
      <c r="F40" s="2"/>
      <c r="G40" s="2"/>
      <c r="H40" s="2"/>
      <c r="I40" s="2"/>
      <c r="J40" s="2"/>
      <c r="K40" s="150"/>
      <c r="L40" s="151"/>
      <c r="M40" s="151"/>
      <c r="N40" s="152"/>
      <c r="O40" s="4"/>
      <c r="P40" s="37"/>
    </row>
    <row r="41" spans="1:16" ht="18">
      <c r="A41" s="1"/>
      <c r="B41" s="1"/>
      <c r="C41" s="1"/>
      <c r="D41" s="2"/>
      <c r="E41" s="1"/>
      <c r="F41" s="1"/>
      <c r="G41" s="1"/>
      <c r="H41" s="1"/>
      <c r="I41" s="1"/>
      <c r="J41" s="1"/>
      <c r="K41" s="1"/>
      <c r="L41" s="1"/>
      <c r="M41" s="1"/>
      <c r="N41" s="5"/>
      <c r="O41" s="4"/>
      <c r="P41" s="37"/>
    </row>
    <row r="42" spans="1:16" ht="18">
      <c r="A42" s="1" t="s">
        <v>249</v>
      </c>
      <c r="B42" s="1"/>
      <c r="C42" s="1"/>
      <c r="D42" s="1"/>
      <c r="E42" s="1"/>
      <c r="F42" s="1"/>
      <c r="G42" s="3"/>
      <c r="H42" s="2"/>
      <c r="I42" s="2"/>
      <c r="J42" s="46"/>
      <c r="K42" s="147"/>
      <c r="L42" s="148"/>
      <c r="M42" s="148"/>
      <c r="N42" s="149"/>
      <c r="O42" s="4" t="s">
        <v>139</v>
      </c>
      <c r="P42" s="37"/>
    </row>
    <row r="43" spans="1:16" ht="18">
      <c r="A43" s="1" t="s">
        <v>97</v>
      </c>
      <c r="B43" s="1"/>
      <c r="C43" s="1"/>
      <c r="D43" s="1"/>
      <c r="E43" s="2"/>
      <c r="F43" s="2"/>
      <c r="G43" s="2"/>
      <c r="H43" s="2"/>
      <c r="I43" s="2"/>
      <c r="J43" s="1"/>
      <c r="K43" s="150"/>
      <c r="L43" s="151"/>
      <c r="M43" s="151"/>
      <c r="N43" s="152"/>
      <c r="O43" s="6"/>
      <c r="P43" s="37"/>
    </row>
    <row r="44" spans="1:16" ht="18">
      <c r="A44" s="1"/>
      <c r="B44" s="1"/>
      <c r="C44" s="1"/>
      <c r="D44" s="1"/>
      <c r="E44" s="2"/>
      <c r="F44" s="2"/>
      <c r="G44" s="2"/>
      <c r="H44" s="2"/>
      <c r="I44" s="2"/>
      <c r="J44" s="1"/>
      <c r="K44" s="45"/>
      <c r="L44" s="45"/>
      <c r="M44" s="45"/>
      <c r="N44" s="45"/>
      <c r="O44" s="6"/>
      <c r="P44" s="37"/>
    </row>
    <row r="45" spans="1:16" ht="18">
      <c r="A45" s="8" t="s">
        <v>10</v>
      </c>
      <c r="B45" s="1"/>
      <c r="C45" s="1"/>
      <c r="D45" s="1"/>
      <c r="E45" s="2"/>
      <c r="F45" s="2"/>
      <c r="G45" s="2"/>
      <c r="H45" s="2"/>
      <c r="I45" s="2"/>
      <c r="J45" s="1"/>
      <c r="K45" s="1"/>
      <c r="L45" s="1"/>
      <c r="M45" s="1"/>
      <c r="N45" s="41"/>
      <c r="O45" s="6"/>
      <c r="P45" s="37"/>
    </row>
    <row r="46" spans="1:16" ht="18">
      <c r="A46" s="8" t="s">
        <v>250</v>
      </c>
      <c r="B46" s="1"/>
      <c r="C46" s="1"/>
      <c r="D46" s="1"/>
      <c r="E46" s="2"/>
      <c r="F46" s="2"/>
      <c r="G46" s="2"/>
      <c r="H46" s="2"/>
      <c r="I46" s="2"/>
      <c r="J46" s="1"/>
      <c r="K46" s="1"/>
      <c r="L46" s="1"/>
      <c r="M46" s="1"/>
      <c r="N46" s="41"/>
      <c r="O46" s="6"/>
      <c r="P46" s="37"/>
    </row>
    <row r="47" spans="1:16" ht="18">
      <c r="A47" s="8"/>
      <c r="B47" s="1"/>
      <c r="C47" s="1"/>
      <c r="D47" s="1"/>
      <c r="E47" s="2"/>
      <c r="F47" s="2"/>
      <c r="G47" s="2"/>
      <c r="H47" s="2"/>
      <c r="I47" s="2"/>
      <c r="J47" s="1"/>
      <c r="K47" s="1"/>
      <c r="L47" s="1"/>
      <c r="M47" s="1"/>
      <c r="N47" s="41"/>
      <c r="O47" s="6"/>
      <c r="P47" s="37"/>
    </row>
    <row r="48" spans="1:16" ht="18">
      <c r="A48" s="1" t="s">
        <v>251</v>
      </c>
      <c r="B48" s="1"/>
      <c r="C48" s="1"/>
      <c r="D48" s="1"/>
      <c r="E48" s="2"/>
      <c r="F48" s="2"/>
      <c r="G48" s="2"/>
      <c r="H48" s="2"/>
      <c r="I48" s="2"/>
      <c r="J48" s="1"/>
      <c r="K48" s="1"/>
      <c r="L48" s="1"/>
      <c r="M48" s="1"/>
      <c r="N48" s="41"/>
      <c r="O48" s="6"/>
      <c r="P48" s="37"/>
    </row>
    <row r="49" spans="1:16" ht="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1"/>
      <c r="O49" s="6"/>
      <c r="P49" s="37"/>
    </row>
    <row r="50" spans="1:16" ht="18">
      <c r="A50" s="47" t="s">
        <v>11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41"/>
      <c r="O50" s="6"/>
      <c r="P50" s="37"/>
    </row>
    <row r="51" spans="1:16" ht="18">
      <c r="A51" s="47" t="s">
        <v>12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41"/>
      <c r="O51" s="6"/>
      <c r="P51" s="37"/>
    </row>
    <row r="52" spans="1:16" ht="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48"/>
      <c r="O52" s="6" t="s">
        <v>13</v>
      </c>
      <c r="P52" s="37"/>
    </row>
    <row r="53" spans="1:16" ht="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48"/>
      <c r="O53" s="6"/>
      <c r="P53" s="37"/>
    </row>
    <row r="54" spans="1:16" ht="18">
      <c r="A54" s="1" t="s">
        <v>14</v>
      </c>
      <c r="B54" s="1" t="s">
        <v>252</v>
      </c>
      <c r="C54" s="1"/>
      <c r="D54" s="1"/>
      <c r="E54" s="1"/>
      <c r="F54" s="1"/>
      <c r="G54" s="1"/>
      <c r="H54" s="1"/>
      <c r="I54" s="1"/>
      <c r="J54" s="2"/>
      <c r="K54" s="2"/>
      <c r="L54" s="49"/>
      <c r="M54" s="2"/>
      <c r="N54" s="168"/>
      <c r="O54" s="6">
        <v>1</v>
      </c>
      <c r="P54" s="37"/>
    </row>
    <row r="55" spans="1:16" ht="18">
      <c r="A55" s="1"/>
      <c r="B55" s="1" t="s">
        <v>253</v>
      </c>
      <c r="C55" s="1"/>
      <c r="D55" s="1"/>
      <c r="E55" s="1"/>
      <c r="F55" s="1"/>
      <c r="G55" s="1"/>
      <c r="H55" s="2"/>
      <c r="I55" s="2"/>
      <c r="J55" s="6"/>
      <c r="K55" s="6"/>
      <c r="L55" s="1"/>
      <c r="M55" s="1"/>
      <c r="N55" s="169"/>
      <c r="O55" s="6"/>
      <c r="P55" s="37"/>
    </row>
    <row r="56" spans="1:16" ht="18">
      <c r="A56" s="1"/>
      <c r="B56" s="1" t="s">
        <v>254</v>
      </c>
      <c r="C56" s="1"/>
      <c r="D56" s="1"/>
      <c r="E56" s="1"/>
      <c r="F56" s="1"/>
      <c r="G56" s="1"/>
      <c r="H56" s="2"/>
      <c r="I56" s="2"/>
      <c r="J56" s="6"/>
      <c r="K56" s="6"/>
      <c r="L56" s="1"/>
      <c r="M56" s="1"/>
      <c r="N56" s="50"/>
      <c r="O56" s="6"/>
      <c r="P56" s="37"/>
    </row>
    <row r="57" spans="1:16" ht="18">
      <c r="A57" s="1"/>
      <c r="B57" s="1" t="s">
        <v>255</v>
      </c>
      <c r="C57" s="1"/>
      <c r="D57" s="1"/>
      <c r="E57" s="1"/>
      <c r="F57" s="1"/>
      <c r="G57" s="1"/>
      <c r="H57" s="2"/>
      <c r="I57" s="2"/>
      <c r="J57" s="6"/>
      <c r="K57" s="6"/>
      <c r="L57" s="1"/>
      <c r="M57" s="1"/>
      <c r="N57" s="50"/>
      <c r="O57" s="6"/>
      <c r="P57" s="37"/>
    </row>
    <row r="58" spans="1:16" ht="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50"/>
      <c r="O58" s="6"/>
      <c r="P58" s="37"/>
    </row>
    <row r="59" spans="1:16" ht="18">
      <c r="A59" s="1" t="s">
        <v>15</v>
      </c>
      <c r="B59" s="1" t="s">
        <v>256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7" t="s">
        <v>16</v>
      </c>
      <c r="N59" s="168"/>
      <c r="O59" s="6">
        <v>2</v>
      </c>
      <c r="P59" s="37"/>
    </row>
    <row r="60" spans="1:16" ht="18">
      <c r="A60" s="1"/>
      <c r="B60" s="1" t="s">
        <v>118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7"/>
      <c r="N60" s="169"/>
      <c r="O60" s="6"/>
      <c r="P60" s="37"/>
    </row>
    <row r="61" spans="1:16" ht="18">
      <c r="A61" s="1"/>
      <c r="B61" s="1" t="s">
        <v>329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50"/>
      <c r="O61" s="6"/>
      <c r="P61" s="37"/>
    </row>
    <row r="62" spans="1:16" ht="18">
      <c r="A62" s="1"/>
      <c r="B62" s="1" t="s">
        <v>330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50"/>
      <c r="O62" s="6"/>
      <c r="P62" s="37"/>
    </row>
    <row r="63" spans="1:16" ht="18">
      <c r="A63" s="1"/>
      <c r="B63" s="1" t="s">
        <v>331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50"/>
      <c r="O63" s="6"/>
      <c r="P63" s="37"/>
    </row>
    <row r="64" spans="1:16" ht="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7"/>
      <c r="N64" s="51"/>
      <c r="O64" s="6"/>
      <c r="P64" s="37"/>
    </row>
    <row r="65" spans="1:16" ht="18">
      <c r="A65" s="1" t="s">
        <v>17</v>
      </c>
      <c r="B65" s="1" t="s">
        <v>96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7" t="s">
        <v>16</v>
      </c>
      <c r="N65" s="166"/>
      <c r="O65" s="6">
        <v>3</v>
      </c>
      <c r="P65" s="37"/>
    </row>
    <row r="66" spans="1:16" ht="18">
      <c r="A66" s="1"/>
      <c r="B66" s="1" t="s">
        <v>257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7"/>
      <c r="N66" s="167"/>
      <c r="O66" s="6"/>
      <c r="P66" s="37"/>
    </row>
    <row r="67" spans="1:16" ht="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7"/>
      <c r="N67" s="51"/>
      <c r="O67" s="6"/>
      <c r="P67" s="37"/>
    </row>
    <row r="68" spans="1:16" ht="18">
      <c r="A68" s="1" t="s">
        <v>18</v>
      </c>
      <c r="B68" s="1" t="s">
        <v>19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7" t="s">
        <v>16</v>
      </c>
      <c r="N68" s="166"/>
      <c r="O68" s="6">
        <v>4</v>
      </c>
      <c r="P68" s="37"/>
    </row>
    <row r="69" spans="1:16" ht="18">
      <c r="A69" s="1"/>
      <c r="B69" s="1" t="s">
        <v>20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6"/>
      <c r="N69" s="167"/>
      <c r="O69" s="6"/>
      <c r="P69" s="37"/>
    </row>
    <row r="70" spans="1:16" ht="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6"/>
      <c r="N70" s="51"/>
      <c r="O70" s="6"/>
      <c r="P70" s="37"/>
    </row>
    <row r="71" spans="1:16" ht="18">
      <c r="A71" s="1" t="s">
        <v>21</v>
      </c>
      <c r="B71" s="1" t="s">
        <v>258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6" t="s">
        <v>22</v>
      </c>
      <c r="N71" s="166"/>
      <c r="O71" s="6">
        <v>5</v>
      </c>
      <c r="P71" s="37"/>
    </row>
    <row r="72" spans="1:16" ht="18">
      <c r="A72" s="1"/>
      <c r="B72" s="1" t="s">
        <v>23</v>
      </c>
      <c r="C72" s="1"/>
      <c r="D72" s="1"/>
      <c r="E72" s="1"/>
      <c r="F72" s="1"/>
      <c r="G72" s="1"/>
      <c r="H72" s="1"/>
      <c r="I72" s="1"/>
      <c r="J72" s="1"/>
      <c r="K72" s="1"/>
      <c r="L72" s="7"/>
      <c r="M72" s="6"/>
      <c r="N72" s="167"/>
      <c r="O72" s="6"/>
      <c r="P72" s="37"/>
    </row>
    <row r="73" spans="1:16" ht="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7"/>
      <c r="M73" s="6"/>
      <c r="N73" s="51"/>
      <c r="O73" s="6"/>
      <c r="P73" s="37"/>
    </row>
    <row r="74" spans="1:16" ht="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7"/>
      <c r="M74" s="6"/>
      <c r="N74" s="51"/>
      <c r="O74" s="6"/>
      <c r="P74" s="37"/>
    </row>
    <row r="75" spans="1:16" ht="18">
      <c r="A75" s="8" t="s">
        <v>113</v>
      </c>
      <c r="B75" s="40"/>
      <c r="C75" s="40"/>
      <c r="D75" s="1"/>
      <c r="E75" s="1"/>
      <c r="F75" s="1"/>
      <c r="G75" s="1"/>
      <c r="H75" s="1"/>
      <c r="I75" s="1"/>
      <c r="J75" s="1"/>
      <c r="K75" s="1"/>
      <c r="L75" s="1"/>
      <c r="M75" s="7" t="s">
        <v>24</v>
      </c>
      <c r="N75" s="166">
        <f>+N54+N59+N65+N68-N71</f>
        <v>0</v>
      </c>
      <c r="O75" s="6">
        <v>6</v>
      </c>
      <c r="P75" s="37"/>
    </row>
    <row r="76" spans="1:16" ht="18">
      <c r="A76" s="8" t="s">
        <v>114</v>
      </c>
      <c r="B76" s="40"/>
      <c r="C76" s="40"/>
      <c r="D76" s="1"/>
      <c r="E76" s="1"/>
      <c r="F76" s="1"/>
      <c r="G76" s="1"/>
      <c r="H76" s="1"/>
      <c r="I76" s="1"/>
      <c r="J76" s="1"/>
      <c r="K76" s="1"/>
      <c r="L76" s="1"/>
      <c r="M76" s="7"/>
      <c r="N76" s="167"/>
      <c r="O76" s="6"/>
      <c r="P76" s="37"/>
    </row>
    <row r="77" spans="1:16" ht="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7"/>
      <c r="O77" s="37"/>
      <c r="P77" s="37"/>
    </row>
    <row r="79" spans="14:15" ht="18">
      <c r="N79" s="165" t="s">
        <v>259</v>
      </c>
      <c r="O79" s="165"/>
    </row>
  </sheetData>
  <sheetProtection/>
  <mergeCells count="18">
    <mergeCell ref="N79:O79"/>
    <mergeCell ref="K26:N27"/>
    <mergeCell ref="K29:N30"/>
    <mergeCell ref="K32:N33"/>
    <mergeCell ref="N65:N66"/>
    <mergeCell ref="N71:N72"/>
    <mergeCell ref="N54:N55"/>
    <mergeCell ref="N59:N60"/>
    <mergeCell ref="N68:N69"/>
    <mergeCell ref="N75:N76"/>
    <mergeCell ref="D11:N12"/>
    <mergeCell ref="K42:N43"/>
    <mergeCell ref="H17:N18"/>
    <mergeCell ref="H20:N21"/>
    <mergeCell ref="H23:N24"/>
    <mergeCell ref="K39:N40"/>
    <mergeCell ref="H14:N15"/>
    <mergeCell ref="K35:N3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2"/>
  <headerFooter alignWithMargins="0">
    <oddFooter>&amp;L&amp;"Verdana,Regular"&amp;5&amp;F&amp;CPage 1&amp;R&amp;"Verdana,Regular"&amp;5&amp;D -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zoomScale="75" zoomScaleNormal="75" workbookViewId="0" topLeftCell="A1">
      <selection activeCell="H17" sqref="H17:N18"/>
    </sheetView>
  </sheetViews>
  <sheetFormatPr defaultColWidth="9.140625" defaultRowHeight="12.75"/>
  <cols>
    <col min="1" max="1" width="9.28125" style="32" bestFit="1" customWidth="1"/>
    <col min="2" max="4" width="9.140625" style="32" customWidth="1"/>
    <col min="5" max="5" width="14.7109375" style="32" customWidth="1"/>
    <col min="6" max="6" width="4.57421875" style="32" customWidth="1"/>
    <col min="7" max="13" width="9.140625" style="32" customWidth="1"/>
    <col min="14" max="14" width="19.00390625" style="32" customWidth="1"/>
    <col min="15" max="16384" width="9.140625" style="32" customWidth="1"/>
  </cols>
  <sheetData>
    <row r="1" spans="1:15" ht="18">
      <c r="A1" s="47" t="s">
        <v>115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1"/>
      <c r="O1" s="4" t="s">
        <v>13</v>
      </c>
    </row>
    <row r="2" spans="1:15" ht="18">
      <c r="A2" s="4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1"/>
      <c r="O2" s="6"/>
    </row>
    <row r="3" spans="1:15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1"/>
      <c r="O3" s="6"/>
    </row>
    <row r="4" spans="1:15" ht="18">
      <c r="A4" s="1" t="s">
        <v>25</v>
      </c>
      <c r="B4" s="1" t="s">
        <v>260</v>
      </c>
      <c r="C4" s="1"/>
      <c r="D4" s="1"/>
      <c r="E4" s="1"/>
      <c r="F4" s="1"/>
      <c r="G4" s="1"/>
      <c r="H4" s="1"/>
      <c r="I4" s="1"/>
      <c r="J4" s="1"/>
      <c r="K4" s="1"/>
      <c r="L4" s="1"/>
      <c r="M4" s="6"/>
      <c r="N4" s="166"/>
      <c r="O4" s="6">
        <v>7</v>
      </c>
    </row>
    <row r="5" spans="1:15" ht="18">
      <c r="A5" s="1"/>
      <c r="B5" s="1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6"/>
      <c r="N5" s="174"/>
      <c r="O5" s="6"/>
    </row>
    <row r="6" spans="1:15" ht="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6"/>
      <c r="N6" s="140"/>
      <c r="O6" s="6"/>
    </row>
    <row r="7" spans="1:15" ht="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6"/>
      <c r="N7" s="140"/>
      <c r="O7" s="6"/>
    </row>
    <row r="8" spans="1:15" ht="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6"/>
      <c r="N8" s="51"/>
      <c r="O8" s="6"/>
    </row>
    <row r="9" spans="1:15" ht="18">
      <c r="A9" s="1" t="s">
        <v>27</v>
      </c>
      <c r="B9" s="1" t="s">
        <v>261</v>
      </c>
      <c r="C9" s="1"/>
      <c r="D9" s="1"/>
      <c r="E9" s="1"/>
      <c r="F9" s="1"/>
      <c r="G9" s="1"/>
      <c r="H9" s="1"/>
      <c r="I9" s="1"/>
      <c r="J9" s="1"/>
      <c r="K9" s="1"/>
      <c r="L9" s="1"/>
      <c r="M9" s="7" t="s">
        <v>16</v>
      </c>
      <c r="N9" s="166"/>
      <c r="O9" s="6">
        <v>8</v>
      </c>
    </row>
    <row r="10" spans="1:15" ht="18">
      <c r="A10" s="1"/>
      <c r="B10" s="1" t="s">
        <v>26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6"/>
      <c r="N10" s="174"/>
      <c r="O10" s="6"/>
    </row>
    <row r="11" spans="1:15" ht="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6"/>
      <c r="N11" s="51"/>
      <c r="O11" s="6"/>
    </row>
    <row r="12" spans="1:15" ht="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6"/>
      <c r="N12" s="51"/>
      <c r="O12" s="6"/>
    </row>
    <row r="13" spans="1:15" ht="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6"/>
      <c r="N13" s="51"/>
      <c r="O13" s="6"/>
    </row>
    <row r="14" spans="1:15" ht="18">
      <c r="A14" s="1" t="s">
        <v>17</v>
      </c>
      <c r="B14" s="1" t="s">
        <v>262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66" t="s">
        <v>16</v>
      </c>
      <c r="N14" s="168"/>
      <c r="O14" s="6">
        <v>9</v>
      </c>
    </row>
    <row r="15" spans="1:15" ht="18">
      <c r="A15" s="1"/>
      <c r="B15" s="1" t="s">
        <v>26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6"/>
      <c r="N15" s="175"/>
      <c r="O15" s="6"/>
    </row>
    <row r="16" spans="1:15" ht="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6"/>
      <c r="N16" s="51"/>
      <c r="O16" s="6"/>
    </row>
    <row r="17" spans="1:15" ht="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6"/>
      <c r="N17" s="51"/>
      <c r="O17" s="6"/>
    </row>
    <row r="18" spans="1:15" ht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6"/>
      <c r="N18" s="51"/>
      <c r="O18" s="6"/>
    </row>
    <row r="19" spans="1:15" ht="18">
      <c r="A19" s="1" t="s">
        <v>18</v>
      </c>
      <c r="B19" s="1" t="s">
        <v>263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7" t="s">
        <v>16</v>
      </c>
      <c r="N19" s="168"/>
      <c r="O19" s="6">
        <v>10</v>
      </c>
    </row>
    <row r="20" spans="1:15" ht="18">
      <c r="A20" s="1"/>
      <c r="B20" s="1" t="s">
        <v>26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7"/>
      <c r="N20" s="175"/>
      <c r="O20" s="6"/>
    </row>
    <row r="21" spans="1:15" ht="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7"/>
      <c r="N21" s="19"/>
      <c r="O21" s="6"/>
    </row>
    <row r="22" spans="1:15" ht="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7"/>
      <c r="N22" s="19"/>
      <c r="O22" s="6"/>
    </row>
    <row r="23" spans="1:15" ht="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7"/>
      <c r="N23" s="19"/>
      <c r="O23" s="6"/>
    </row>
    <row r="24" spans="1:15" ht="18">
      <c r="A24" s="1" t="s">
        <v>28</v>
      </c>
      <c r="B24" s="1" t="s">
        <v>264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6" t="s">
        <v>22</v>
      </c>
      <c r="N24" s="168">
        <v>0</v>
      </c>
      <c r="O24" s="6">
        <v>11</v>
      </c>
    </row>
    <row r="25" spans="1:15" ht="18">
      <c r="A25" s="1"/>
      <c r="B25" s="1" t="s">
        <v>23</v>
      </c>
      <c r="C25" s="1"/>
      <c r="D25" s="1"/>
      <c r="E25" s="1"/>
      <c r="F25" s="1"/>
      <c r="G25" s="1"/>
      <c r="H25" s="1"/>
      <c r="I25" s="1"/>
      <c r="J25" s="1"/>
      <c r="K25" s="1"/>
      <c r="L25" s="7"/>
      <c r="M25" s="6"/>
      <c r="N25" s="175"/>
      <c r="O25" s="6"/>
    </row>
    <row r="26" spans="1:15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7"/>
      <c r="M26" s="6"/>
      <c r="N26" s="51"/>
      <c r="O26" s="6"/>
    </row>
    <row r="27" spans="1:15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7"/>
      <c r="M27" s="6"/>
      <c r="N27" s="51"/>
      <c r="O27" s="6"/>
    </row>
    <row r="28" spans="1:15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7"/>
      <c r="M28" s="6"/>
      <c r="N28" s="19"/>
      <c r="O28" s="6"/>
    </row>
    <row r="29" spans="1:15" ht="18">
      <c r="A29" s="55" t="s">
        <v>93</v>
      </c>
      <c r="B29" s="115"/>
      <c r="C29" s="115"/>
      <c r="D29" s="1"/>
      <c r="E29" s="1"/>
      <c r="F29" s="1"/>
      <c r="G29" s="1"/>
      <c r="H29" s="1"/>
      <c r="I29" s="1"/>
      <c r="J29" s="1"/>
      <c r="K29" s="1"/>
      <c r="L29" s="1"/>
      <c r="M29" s="7" t="s">
        <v>24</v>
      </c>
      <c r="N29" s="168">
        <f>+N4+N9+N14+N19-N24</f>
        <v>0</v>
      </c>
      <c r="O29" s="6">
        <v>12</v>
      </c>
    </row>
    <row r="30" spans="1:15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7"/>
      <c r="M30" s="1"/>
      <c r="N30" s="175"/>
      <c r="O30" s="6"/>
    </row>
    <row r="31" spans="1:15" ht="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7"/>
      <c r="M31" s="1"/>
      <c r="N31" s="177"/>
      <c r="O31" s="177"/>
    </row>
    <row r="32" spans="1:15" ht="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7"/>
      <c r="M32" s="1"/>
      <c r="N32" s="6"/>
      <c r="O32" s="6"/>
    </row>
    <row r="33" spans="1:15" ht="18">
      <c r="A33" s="47" t="s">
        <v>102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7"/>
      <c r="M33" s="1"/>
      <c r="N33" s="41"/>
      <c r="O33" s="6" t="s">
        <v>13</v>
      </c>
    </row>
    <row r="34" spans="1:15" ht="18">
      <c r="A34" s="47"/>
      <c r="B34" s="1"/>
      <c r="C34" s="1"/>
      <c r="D34" s="1"/>
      <c r="E34" s="1"/>
      <c r="F34" s="1"/>
      <c r="G34" s="1"/>
      <c r="H34" s="1"/>
      <c r="I34" s="1"/>
      <c r="J34" s="1"/>
      <c r="K34" s="1"/>
      <c r="L34" s="7"/>
      <c r="M34" s="1"/>
      <c r="N34" s="41"/>
      <c r="O34" s="6"/>
    </row>
    <row r="35" spans="1:15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7"/>
      <c r="M35" s="1"/>
      <c r="N35" s="41"/>
      <c r="O35" s="6"/>
    </row>
    <row r="36" spans="1:15" ht="18.75" thickBot="1">
      <c r="A36" s="1" t="s">
        <v>14</v>
      </c>
      <c r="B36" s="40" t="s">
        <v>265</v>
      </c>
      <c r="C36" s="40"/>
      <c r="D36" s="170">
        <f>+N29</f>
        <v>0</v>
      </c>
      <c r="E36" s="171"/>
      <c r="F36" s="90"/>
      <c r="G36" s="115" t="s">
        <v>267</v>
      </c>
      <c r="H36" s="115"/>
      <c r="I36" s="115"/>
      <c r="J36" s="40"/>
      <c r="K36" s="1"/>
      <c r="L36" s="1"/>
      <c r="M36" s="7" t="s">
        <v>24</v>
      </c>
      <c r="N36" s="168" t="e">
        <f>(+D36/D37)*100</f>
        <v>#DIV/0!</v>
      </c>
      <c r="O36" s="6">
        <v>13</v>
      </c>
    </row>
    <row r="37" spans="1:15" ht="18">
      <c r="A37" s="1"/>
      <c r="B37" s="1" t="s">
        <v>266</v>
      </c>
      <c r="C37" s="1"/>
      <c r="D37" s="172">
        <f>'Page 1'!N75</f>
        <v>0</v>
      </c>
      <c r="E37" s="173"/>
      <c r="F37" s="90"/>
      <c r="G37" s="2" t="s">
        <v>86</v>
      </c>
      <c r="H37" s="2"/>
      <c r="I37" s="2"/>
      <c r="J37" s="1"/>
      <c r="K37" s="1"/>
      <c r="L37" s="7"/>
      <c r="M37" s="1"/>
      <c r="N37" s="176"/>
      <c r="O37" s="52" t="s">
        <v>87</v>
      </c>
    </row>
    <row r="38" spans="1:15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7"/>
      <c r="M38" s="1"/>
      <c r="N38" s="41"/>
      <c r="O38" s="6"/>
    </row>
    <row r="39" spans="1:15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7"/>
      <c r="M39" s="1"/>
      <c r="N39" s="41"/>
      <c r="O39" s="6"/>
    </row>
    <row r="40" spans="1:15" ht="18">
      <c r="A40" s="47" t="s">
        <v>29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7"/>
      <c r="M40" s="1"/>
      <c r="N40" s="41"/>
      <c r="O40" s="6"/>
    </row>
    <row r="41" spans="1:15" ht="18">
      <c r="A41" s="47"/>
      <c r="B41" s="1"/>
      <c r="C41" s="1"/>
      <c r="D41" s="1"/>
      <c r="E41" s="1"/>
      <c r="F41" s="1"/>
      <c r="G41" s="1"/>
      <c r="H41" s="1"/>
      <c r="I41" s="1"/>
      <c r="J41" s="1"/>
      <c r="K41" s="1"/>
      <c r="L41" s="7"/>
      <c r="M41" s="1"/>
      <c r="N41" s="41"/>
      <c r="O41" s="6"/>
    </row>
    <row r="42" spans="1:15" ht="18">
      <c r="A42" s="47"/>
      <c r="B42" s="1"/>
      <c r="C42" s="1"/>
      <c r="D42" s="1"/>
      <c r="E42" s="1"/>
      <c r="F42" s="1"/>
      <c r="G42" s="1"/>
      <c r="H42" s="1"/>
      <c r="I42" s="1"/>
      <c r="J42" s="1"/>
      <c r="K42" s="1"/>
      <c r="L42" s="7"/>
      <c r="M42" s="1"/>
      <c r="N42" s="41"/>
      <c r="O42" s="6"/>
    </row>
    <row r="43" spans="1:15" ht="18">
      <c r="A43" s="1" t="s">
        <v>25</v>
      </c>
      <c r="B43" s="1" t="s">
        <v>268</v>
      </c>
      <c r="C43" s="1"/>
      <c r="D43" s="1"/>
      <c r="E43" s="1"/>
      <c r="F43" s="1"/>
      <c r="G43" s="1"/>
      <c r="H43" s="1"/>
      <c r="I43" s="1"/>
      <c r="J43" s="1"/>
      <c r="K43" s="1"/>
      <c r="L43" s="7"/>
      <c r="M43" s="6"/>
      <c r="N43" s="168"/>
      <c r="O43" s="6">
        <v>14</v>
      </c>
    </row>
    <row r="44" spans="1:15" ht="18">
      <c r="A44" s="1"/>
      <c r="B44" s="1" t="s">
        <v>269</v>
      </c>
      <c r="C44" s="1"/>
      <c r="D44" s="1"/>
      <c r="E44" s="1"/>
      <c r="F44" s="1"/>
      <c r="G44" s="1"/>
      <c r="H44" s="2"/>
      <c r="I44" s="2"/>
      <c r="J44" s="1"/>
      <c r="K44" s="1"/>
      <c r="L44" s="7"/>
      <c r="M44" s="6"/>
      <c r="N44" s="175"/>
      <c r="O44" s="6"/>
    </row>
    <row r="45" spans="1:15" ht="18">
      <c r="A45" s="1"/>
      <c r="B45" s="1" t="s">
        <v>270</v>
      </c>
      <c r="C45" s="1"/>
      <c r="D45" s="1"/>
      <c r="E45" s="1"/>
      <c r="F45" s="1"/>
      <c r="G45" s="1"/>
      <c r="H45" s="2"/>
      <c r="I45" s="2"/>
      <c r="J45" s="1"/>
      <c r="K45" s="1"/>
      <c r="L45" s="7"/>
      <c r="M45" s="6"/>
      <c r="N45" s="140"/>
      <c r="O45" s="6"/>
    </row>
    <row r="46" spans="1:15" ht="18">
      <c r="A46" s="1"/>
      <c r="B46" s="1" t="s">
        <v>271</v>
      </c>
      <c r="C46" s="1"/>
      <c r="D46" s="1"/>
      <c r="E46" s="1"/>
      <c r="F46" s="1"/>
      <c r="G46" s="1"/>
      <c r="H46" s="2"/>
      <c r="I46" s="2"/>
      <c r="J46" s="1"/>
      <c r="K46" s="1"/>
      <c r="L46" s="7"/>
      <c r="M46" s="6"/>
      <c r="N46" s="140"/>
      <c r="O46" s="6"/>
    </row>
    <row r="47" spans="1:15" ht="18">
      <c r="A47" s="1"/>
      <c r="B47" s="1"/>
      <c r="C47" s="1"/>
      <c r="D47" s="1"/>
      <c r="E47" s="1"/>
      <c r="F47" s="1"/>
      <c r="G47" s="1"/>
      <c r="H47" s="2"/>
      <c r="I47" s="2"/>
      <c r="J47" s="1"/>
      <c r="K47" s="1"/>
      <c r="L47" s="7"/>
      <c r="M47" s="6"/>
      <c r="N47" s="140"/>
      <c r="O47" s="6"/>
    </row>
    <row r="48" spans="1:15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7"/>
      <c r="M48" s="6"/>
      <c r="N48" s="51"/>
      <c r="O48" s="6"/>
    </row>
    <row r="49" spans="1:15" ht="18">
      <c r="A49" s="1" t="s">
        <v>27</v>
      </c>
      <c r="B49" s="1" t="s">
        <v>272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7" t="s">
        <v>16</v>
      </c>
      <c r="N49" s="168"/>
      <c r="O49" s="6">
        <v>15</v>
      </c>
    </row>
    <row r="50" spans="1:15" ht="18">
      <c r="A50" s="1"/>
      <c r="B50" s="1" t="s">
        <v>118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6"/>
      <c r="N50" s="175"/>
      <c r="O50" s="6"/>
    </row>
    <row r="51" spans="1:15" ht="18">
      <c r="A51" s="1"/>
      <c r="B51" s="1" t="s">
        <v>273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6"/>
      <c r="N51" s="51"/>
      <c r="O51" s="6"/>
    </row>
    <row r="52" spans="1:15" ht="18">
      <c r="A52" s="1"/>
      <c r="B52" s="1" t="s">
        <v>274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6"/>
      <c r="N52" s="51"/>
      <c r="O52" s="6"/>
    </row>
    <row r="53" spans="1:15" ht="18">
      <c r="A53" s="1"/>
      <c r="B53" s="1" t="s">
        <v>332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6"/>
      <c r="N53" s="51"/>
      <c r="O53" s="6"/>
    </row>
    <row r="54" spans="1:15" ht="18">
      <c r="A54" s="1"/>
      <c r="B54" s="1" t="s">
        <v>333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6"/>
      <c r="N54" s="51"/>
      <c r="O54" s="6"/>
    </row>
    <row r="55" spans="1:15" ht="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7"/>
      <c r="M55" s="6"/>
      <c r="N55" s="51"/>
      <c r="O55" s="6"/>
    </row>
    <row r="56" spans="1:15" ht="18">
      <c r="A56" s="1" t="s">
        <v>17</v>
      </c>
      <c r="B56" s="1" t="s">
        <v>275</v>
      </c>
      <c r="C56" s="1"/>
      <c r="D56" s="1"/>
      <c r="E56" s="1"/>
      <c r="F56" s="1"/>
      <c r="G56" s="1"/>
      <c r="H56" s="1"/>
      <c r="I56" s="1"/>
      <c r="J56" s="1"/>
      <c r="K56" s="1"/>
      <c r="L56" s="7"/>
      <c r="M56" s="7" t="s">
        <v>16</v>
      </c>
      <c r="N56" s="168"/>
      <c r="O56" s="6">
        <v>16</v>
      </c>
    </row>
    <row r="57" spans="1:15" ht="18">
      <c r="A57" s="1"/>
      <c r="B57" s="1" t="s">
        <v>119</v>
      </c>
      <c r="C57" s="1"/>
      <c r="D57" s="1"/>
      <c r="E57" s="1"/>
      <c r="F57" s="1"/>
      <c r="G57" s="1"/>
      <c r="H57" s="1"/>
      <c r="I57" s="1"/>
      <c r="J57" s="1"/>
      <c r="K57" s="1"/>
      <c r="L57" s="7"/>
      <c r="M57" s="6"/>
      <c r="N57" s="175"/>
      <c r="O57" s="6"/>
    </row>
    <row r="58" spans="1:15" ht="18">
      <c r="A58" s="1"/>
      <c r="B58" s="1" t="s">
        <v>30</v>
      </c>
      <c r="C58" s="1"/>
      <c r="D58" s="1"/>
      <c r="E58" s="1"/>
      <c r="F58" s="1"/>
      <c r="G58" s="1"/>
      <c r="H58" s="1"/>
      <c r="I58" s="1"/>
      <c r="J58" s="1"/>
      <c r="K58" s="1"/>
      <c r="L58" s="7"/>
      <c r="M58" s="6"/>
      <c r="N58" s="51"/>
      <c r="O58" s="6"/>
    </row>
    <row r="59" spans="1:15" ht="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7"/>
      <c r="M59" s="6"/>
      <c r="N59" s="51"/>
      <c r="O59" s="6"/>
    </row>
    <row r="60" spans="1:15" ht="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7"/>
      <c r="M60" s="6"/>
      <c r="N60" s="51"/>
      <c r="O60" s="6"/>
    </row>
    <row r="61" spans="1:15" ht="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7"/>
      <c r="M61" s="6"/>
      <c r="N61" s="51"/>
      <c r="O61" s="6"/>
    </row>
    <row r="62" spans="1:15" ht="18">
      <c r="A62" s="1" t="s">
        <v>18</v>
      </c>
      <c r="B62" s="1" t="s">
        <v>31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7" t="s">
        <v>16</v>
      </c>
      <c r="N62" s="168">
        <v>0</v>
      </c>
      <c r="O62" s="6">
        <v>17</v>
      </c>
    </row>
    <row r="63" spans="1:15" ht="18">
      <c r="A63" s="1"/>
      <c r="B63" s="1" t="s">
        <v>32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6"/>
      <c r="N63" s="175"/>
      <c r="O63" s="6"/>
    </row>
    <row r="64" spans="1:15" ht="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6"/>
      <c r="N64" s="51"/>
      <c r="O64" s="6"/>
    </row>
    <row r="65" spans="1:15" ht="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6"/>
      <c r="N65" s="51"/>
      <c r="O65" s="6"/>
    </row>
    <row r="66" spans="1:15" ht="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6"/>
      <c r="N66" s="51"/>
      <c r="O66" s="6"/>
    </row>
    <row r="67" spans="1:15" ht="18">
      <c r="A67" s="1" t="s">
        <v>28</v>
      </c>
      <c r="B67" s="1" t="s">
        <v>33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7" t="s">
        <v>16</v>
      </c>
      <c r="N67" s="168"/>
      <c r="O67" s="6">
        <v>18</v>
      </c>
    </row>
    <row r="68" spans="1:15" ht="18">
      <c r="A68" s="1"/>
      <c r="B68" s="1" t="s">
        <v>276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6"/>
      <c r="N68" s="175"/>
      <c r="O68" s="6"/>
    </row>
    <row r="69" spans="1:15" ht="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6"/>
      <c r="N69" s="125"/>
      <c r="O69" s="6"/>
    </row>
    <row r="70" spans="1:15" ht="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6"/>
      <c r="N70" s="51"/>
      <c r="O70" s="6"/>
    </row>
    <row r="71" spans="1:15" ht="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6"/>
      <c r="N71" s="51"/>
      <c r="O71" s="6"/>
    </row>
    <row r="72" spans="1:15" ht="18">
      <c r="A72" s="8" t="s">
        <v>94</v>
      </c>
      <c r="B72" s="40"/>
      <c r="C72" s="40"/>
      <c r="D72" s="1"/>
      <c r="E72" s="2"/>
      <c r="F72" s="2"/>
      <c r="G72" s="2"/>
      <c r="H72" s="2"/>
      <c r="I72" s="2"/>
      <c r="J72" s="1"/>
      <c r="K72" s="1"/>
      <c r="L72" s="1"/>
      <c r="M72" s="7" t="s">
        <v>24</v>
      </c>
      <c r="N72" s="168">
        <f>+N43+N49+N56+N62+N67</f>
        <v>0</v>
      </c>
      <c r="O72" s="6">
        <v>19</v>
      </c>
    </row>
    <row r="73" spans="1:15" ht="18">
      <c r="A73" s="8"/>
      <c r="B73" s="40"/>
      <c r="C73" s="40"/>
      <c r="D73" s="1"/>
      <c r="E73" s="2"/>
      <c r="F73" s="2"/>
      <c r="G73" s="2"/>
      <c r="H73" s="2"/>
      <c r="I73" s="2"/>
      <c r="J73" s="1"/>
      <c r="K73" s="1"/>
      <c r="L73" s="1"/>
      <c r="M73" s="7"/>
      <c r="N73" s="175"/>
      <c r="O73" s="6"/>
    </row>
    <row r="74" spans="1:15" ht="18">
      <c r="A74" s="8"/>
      <c r="B74" s="40"/>
      <c r="C74" s="40"/>
      <c r="D74" s="1"/>
      <c r="E74" s="2"/>
      <c r="F74" s="2"/>
      <c r="G74" s="2"/>
      <c r="H74" s="2"/>
      <c r="I74" s="2"/>
      <c r="J74" s="1"/>
      <c r="K74" s="1"/>
      <c r="L74" s="1"/>
      <c r="M74" s="7"/>
      <c r="N74" s="94"/>
      <c r="O74" s="94"/>
    </row>
    <row r="75" spans="1:15" ht="18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165" t="s">
        <v>277</v>
      </c>
      <c r="O75" s="165"/>
    </row>
  </sheetData>
  <sheetProtection/>
  <mergeCells count="17">
    <mergeCell ref="N43:N44"/>
    <mergeCell ref="N31:O31"/>
    <mergeCell ref="N75:O75"/>
    <mergeCell ref="N49:N50"/>
    <mergeCell ref="N56:N57"/>
    <mergeCell ref="N62:N63"/>
    <mergeCell ref="N67:N68"/>
    <mergeCell ref="N72:N73"/>
    <mergeCell ref="D36:E36"/>
    <mergeCell ref="D37:E37"/>
    <mergeCell ref="N4:N5"/>
    <mergeCell ref="N9:N10"/>
    <mergeCell ref="N14:N15"/>
    <mergeCell ref="N19:N20"/>
    <mergeCell ref="N24:N25"/>
    <mergeCell ref="N29:N30"/>
    <mergeCell ref="N36:N3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4" r:id="rId1"/>
  <headerFooter alignWithMargins="0">
    <oddFooter>&amp;L&amp;"Verdana,Regular"&amp;5&amp;F&amp;CPage 2&amp;R&amp;"Verdana,Regular"&amp;5&amp;D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zoomScale="75" zoomScaleNormal="75" workbookViewId="0" topLeftCell="A1">
      <selection activeCell="H17" sqref="H17:N18"/>
    </sheetView>
  </sheetViews>
  <sheetFormatPr defaultColWidth="9.140625" defaultRowHeight="12.75"/>
  <cols>
    <col min="1" max="1" width="9.28125" style="32" bestFit="1" customWidth="1"/>
    <col min="2" max="5" width="9.140625" style="32" customWidth="1"/>
    <col min="6" max="6" width="11.8515625" style="32" customWidth="1"/>
    <col min="7" max="13" width="9.140625" style="32" customWidth="1"/>
    <col min="14" max="14" width="20.00390625" style="32" customWidth="1"/>
    <col min="15" max="15" width="7.421875" style="32" customWidth="1"/>
    <col min="16" max="16384" width="9.140625" style="32" customWidth="1"/>
  </cols>
  <sheetData>
    <row r="1" spans="1:16" ht="18">
      <c r="A1" s="47" t="s">
        <v>278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"/>
      <c r="N1" s="48"/>
      <c r="O1" s="4" t="s">
        <v>13</v>
      </c>
      <c r="P1" s="1"/>
    </row>
    <row r="2" spans="1:16" ht="18">
      <c r="A2" s="4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"/>
      <c r="N2" s="48"/>
      <c r="O2" s="124"/>
      <c r="P2" s="1"/>
    </row>
    <row r="3" spans="1:1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/>
      <c r="N3" s="48"/>
      <c r="O3" s="6"/>
      <c r="P3" s="1"/>
    </row>
    <row r="4" spans="1:16" ht="18">
      <c r="A4" s="1" t="s">
        <v>279</v>
      </c>
      <c r="B4" s="1"/>
      <c r="C4" s="1"/>
      <c r="D4" s="1"/>
      <c r="E4" s="1"/>
      <c r="F4" s="1"/>
      <c r="G4" s="1"/>
      <c r="H4" s="8" t="s">
        <v>34</v>
      </c>
      <c r="I4" s="8"/>
      <c r="J4" s="1"/>
      <c r="K4" s="1"/>
      <c r="L4" s="1"/>
      <c r="M4" s="6"/>
      <c r="N4" s="168">
        <f>'Page 1'!N54-'Page 2'!N43</f>
        <v>0</v>
      </c>
      <c r="O4" s="6">
        <v>20</v>
      </c>
      <c r="P4" s="1"/>
    </row>
    <row r="5" spans="1:16" ht="18">
      <c r="A5" s="1"/>
      <c r="B5" s="1"/>
      <c r="C5" s="1"/>
      <c r="D5" s="1"/>
      <c r="E5" s="1"/>
      <c r="F5" s="1"/>
      <c r="G5" s="1"/>
      <c r="H5" s="8"/>
      <c r="I5" s="8"/>
      <c r="J5" s="1"/>
      <c r="K5" s="1"/>
      <c r="L5" s="1"/>
      <c r="M5" s="6"/>
      <c r="N5" s="175"/>
      <c r="O5" s="6"/>
      <c r="P5" s="1"/>
    </row>
    <row r="6" spans="1:16" ht="18">
      <c r="A6" s="1"/>
      <c r="B6" s="1"/>
      <c r="C6" s="1"/>
      <c r="D6" s="1"/>
      <c r="E6" s="1"/>
      <c r="F6" s="1"/>
      <c r="G6" s="1"/>
      <c r="H6" s="8"/>
      <c r="I6" s="8"/>
      <c r="J6" s="1"/>
      <c r="K6" s="1"/>
      <c r="L6" s="1"/>
      <c r="M6" s="6"/>
      <c r="N6" s="19"/>
      <c r="O6" s="6"/>
      <c r="P6" s="1"/>
    </row>
    <row r="7" spans="1:16" ht="18">
      <c r="A7" s="1" t="s">
        <v>35</v>
      </c>
      <c r="B7" s="1"/>
      <c r="C7" s="1"/>
      <c r="D7" s="1"/>
      <c r="E7" s="1"/>
      <c r="F7" s="1"/>
      <c r="G7" s="1"/>
      <c r="H7" s="8" t="s">
        <v>36</v>
      </c>
      <c r="I7" s="8"/>
      <c r="J7" s="1"/>
      <c r="K7" s="1"/>
      <c r="L7" s="1"/>
      <c r="M7" s="7" t="s">
        <v>16</v>
      </c>
      <c r="N7" s="168">
        <f>'Page 1'!N59-'Page 2'!N49</f>
        <v>0</v>
      </c>
      <c r="O7" s="6">
        <v>21</v>
      </c>
      <c r="P7" s="1"/>
    </row>
    <row r="8" spans="1:16" ht="18">
      <c r="A8" s="1"/>
      <c r="B8" s="1"/>
      <c r="C8" s="1"/>
      <c r="D8" s="1"/>
      <c r="E8" s="1"/>
      <c r="F8" s="1"/>
      <c r="G8" s="1"/>
      <c r="H8" s="8"/>
      <c r="I8" s="8"/>
      <c r="J8" s="1"/>
      <c r="K8" s="1"/>
      <c r="L8" s="1"/>
      <c r="M8" s="7"/>
      <c r="N8" s="175"/>
      <c r="O8" s="6"/>
      <c r="P8" s="1"/>
    </row>
    <row r="9" spans="1:16" ht="18">
      <c r="A9" s="1"/>
      <c r="B9" s="1"/>
      <c r="C9" s="1"/>
      <c r="D9" s="1"/>
      <c r="E9" s="1"/>
      <c r="F9" s="1"/>
      <c r="G9" s="1"/>
      <c r="H9" s="8"/>
      <c r="I9" s="8"/>
      <c r="J9" s="1"/>
      <c r="K9" s="1"/>
      <c r="L9" s="1"/>
      <c r="M9" s="6"/>
      <c r="N9" s="19"/>
      <c r="O9" s="6"/>
      <c r="P9" s="1"/>
    </row>
    <row r="10" spans="1:16" ht="18">
      <c r="A10" s="1" t="s">
        <v>37</v>
      </c>
      <c r="B10" s="1"/>
      <c r="C10" s="1"/>
      <c r="D10" s="1"/>
      <c r="E10" s="1"/>
      <c r="F10" s="1"/>
      <c r="G10" s="1"/>
      <c r="H10" s="8" t="s">
        <v>38</v>
      </c>
      <c r="I10" s="8"/>
      <c r="J10" s="1"/>
      <c r="K10" s="1"/>
      <c r="L10" s="1"/>
      <c r="M10" s="7" t="s">
        <v>16</v>
      </c>
      <c r="N10" s="168">
        <f>'Page 1'!N65-'Page 2'!N56</f>
        <v>0</v>
      </c>
      <c r="O10" s="6">
        <v>22</v>
      </c>
      <c r="P10" s="1"/>
    </row>
    <row r="11" spans="1:16" ht="18">
      <c r="A11" s="1"/>
      <c r="B11" s="1"/>
      <c r="C11" s="1"/>
      <c r="D11" s="1"/>
      <c r="E11" s="1"/>
      <c r="F11" s="1"/>
      <c r="G11" s="1"/>
      <c r="H11" s="8"/>
      <c r="I11" s="8"/>
      <c r="J11" s="1"/>
      <c r="K11" s="1"/>
      <c r="L11" s="1"/>
      <c r="M11" s="7"/>
      <c r="N11" s="175"/>
      <c r="O11" s="6"/>
      <c r="P11" s="1"/>
    </row>
    <row r="12" spans="1:16" ht="18">
      <c r="A12" s="1"/>
      <c r="B12" s="1"/>
      <c r="C12" s="1"/>
      <c r="D12" s="1"/>
      <c r="E12" s="1"/>
      <c r="F12" s="1"/>
      <c r="G12" s="1"/>
      <c r="H12" s="8"/>
      <c r="I12" s="8"/>
      <c r="J12" s="1"/>
      <c r="K12" s="1"/>
      <c r="L12" s="1"/>
      <c r="M12" s="6"/>
      <c r="N12" s="19"/>
      <c r="O12" s="6"/>
      <c r="P12" s="1"/>
    </row>
    <row r="13" spans="1:16" ht="18">
      <c r="A13" s="1" t="s">
        <v>39</v>
      </c>
      <c r="B13" s="1"/>
      <c r="C13" s="1"/>
      <c r="D13" s="1"/>
      <c r="E13" s="1"/>
      <c r="F13" s="1"/>
      <c r="G13" s="1"/>
      <c r="H13" s="8" t="s">
        <v>40</v>
      </c>
      <c r="I13" s="8"/>
      <c r="J13" s="8"/>
      <c r="K13" s="8"/>
      <c r="L13" s="8"/>
      <c r="M13" s="7" t="s">
        <v>16</v>
      </c>
      <c r="N13" s="168">
        <f>'Page 1'!N68-'Page 2'!N62</f>
        <v>0</v>
      </c>
      <c r="O13" s="6">
        <v>23</v>
      </c>
      <c r="P13" s="1"/>
    </row>
    <row r="14" spans="1:16" ht="18">
      <c r="A14" s="1"/>
      <c r="B14" s="1"/>
      <c r="C14" s="1"/>
      <c r="D14" s="1"/>
      <c r="E14" s="1"/>
      <c r="F14" s="1"/>
      <c r="G14" s="1"/>
      <c r="H14" s="8"/>
      <c r="I14" s="8"/>
      <c r="J14" s="8"/>
      <c r="K14" s="8"/>
      <c r="L14" s="8"/>
      <c r="M14" s="7"/>
      <c r="N14" s="175"/>
      <c r="O14" s="6"/>
      <c r="P14" s="1"/>
    </row>
    <row r="15" spans="1:16" ht="18">
      <c r="A15" s="1"/>
      <c r="B15" s="1"/>
      <c r="C15" s="1"/>
      <c r="D15" s="1"/>
      <c r="E15" s="1"/>
      <c r="F15" s="1"/>
      <c r="G15" s="1"/>
      <c r="H15" s="8"/>
      <c r="I15" s="8"/>
      <c r="J15" s="8"/>
      <c r="K15" s="8"/>
      <c r="L15" s="8"/>
      <c r="M15" s="6"/>
      <c r="N15" s="19"/>
      <c r="O15" s="6"/>
      <c r="P15" s="1"/>
    </row>
    <row r="16" spans="1:16" ht="18">
      <c r="A16" s="1" t="s">
        <v>280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6"/>
      <c r="N16" s="168">
        <f>SUM(N4:N14)</f>
        <v>0</v>
      </c>
      <c r="O16" s="6">
        <v>24</v>
      </c>
      <c r="P16" s="1"/>
    </row>
    <row r="17" spans="1:16" ht="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6"/>
      <c r="N17" s="175"/>
      <c r="O17" s="6"/>
      <c r="P17" s="1"/>
    </row>
    <row r="18" spans="1:16" ht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6"/>
      <c r="N18" s="19"/>
      <c r="O18" s="6"/>
      <c r="P18" s="1"/>
    </row>
    <row r="19" spans="1:16" ht="18">
      <c r="A19" s="1" t="s">
        <v>41</v>
      </c>
      <c r="B19" s="1" t="s">
        <v>281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7" t="s">
        <v>22</v>
      </c>
      <c r="N19" s="168">
        <f>'Page 2'!N67</f>
        <v>0</v>
      </c>
      <c r="O19" s="6">
        <v>25</v>
      </c>
      <c r="P19" s="1"/>
    </row>
    <row r="20" spans="1:16" ht="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6"/>
      <c r="N20" s="175"/>
      <c r="O20" s="6"/>
      <c r="P20" s="1"/>
    </row>
    <row r="21" spans="1:16" ht="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7"/>
      <c r="M21" s="6"/>
      <c r="N21" s="19"/>
      <c r="O21" s="6"/>
      <c r="P21" s="1"/>
    </row>
    <row r="22" spans="1:16" ht="18">
      <c r="A22" s="1" t="s">
        <v>42</v>
      </c>
      <c r="B22" s="1" t="s">
        <v>282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7" t="s">
        <v>22</v>
      </c>
      <c r="N22" s="168"/>
      <c r="O22" s="6">
        <v>26</v>
      </c>
      <c r="P22" s="1"/>
    </row>
    <row r="23" spans="1:16" ht="18">
      <c r="A23" s="1"/>
      <c r="B23" s="1" t="s">
        <v>95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7"/>
      <c r="N23" s="175"/>
      <c r="O23" s="6"/>
      <c r="P23" s="1"/>
    </row>
    <row r="24" spans="1:16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7"/>
      <c r="M24" s="6"/>
      <c r="N24" s="51"/>
      <c r="O24" s="6"/>
      <c r="P24" s="1"/>
    </row>
    <row r="25" spans="1:16" ht="18">
      <c r="A25" s="1" t="s">
        <v>43</v>
      </c>
      <c r="B25" s="1" t="s">
        <v>283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7" t="s">
        <v>22</v>
      </c>
      <c r="N25" s="168">
        <f>'Page 2'!N29</f>
        <v>0</v>
      </c>
      <c r="O25" s="6">
        <v>27</v>
      </c>
      <c r="P25" s="1"/>
    </row>
    <row r="26" spans="1:16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7"/>
      <c r="N26" s="175"/>
      <c r="O26" s="6"/>
      <c r="P26" s="1"/>
    </row>
    <row r="27" spans="1:16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7"/>
      <c r="N27" s="125"/>
      <c r="O27" s="6"/>
      <c r="P27" s="1"/>
    </row>
    <row r="28" spans="1:16" ht="18">
      <c r="A28" s="1" t="s">
        <v>73</v>
      </c>
      <c r="B28" s="1" t="s">
        <v>284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7" t="s">
        <v>16</v>
      </c>
      <c r="N28" s="168">
        <v>0</v>
      </c>
      <c r="O28" s="6">
        <v>28</v>
      </c>
      <c r="P28" s="1"/>
    </row>
    <row r="29" spans="1:16" ht="18">
      <c r="A29" s="1"/>
      <c r="B29" s="1" t="s">
        <v>91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7"/>
      <c r="N29" s="199"/>
      <c r="O29" s="6"/>
      <c r="P29" s="1"/>
    </row>
    <row r="30" spans="1:16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7"/>
      <c r="M30" s="6"/>
      <c r="N30" s="51"/>
      <c r="O30" s="6"/>
      <c r="P30" s="1"/>
    </row>
    <row r="31" spans="1:16" ht="18">
      <c r="A31" s="1" t="s">
        <v>44</v>
      </c>
      <c r="B31" s="1" t="s">
        <v>285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7" t="s">
        <v>16</v>
      </c>
      <c r="N31" s="168" t="e">
        <f>IF(L34="BLANK",'Page 4'!O12,'Page 4'!O36)</f>
        <v>#DIV/0!</v>
      </c>
      <c r="O31" s="6">
        <v>29</v>
      </c>
      <c r="P31" s="1"/>
    </row>
    <row r="32" spans="1:16" ht="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7"/>
      <c r="N32" s="175"/>
      <c r="O32" s="6"/>
      <c r="P32" s="1"/>
    </row>
    <row r="33" spans="1:16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7"/>
      <c r="M33" s="6"/>
      <c r="N33" s="126"/>
      <c r="O33" s="6"/>
      <c r="P33" s="1"/>
    </row>
    <row r="34" spans="1:16" ht="18.75">
      <c r="A34" s="111" t="s">
        <v>45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47"/>
      <c r="M34" s="187"/>
      <c r="N34" s="122">
        <v>30</v>
      </c>
      <c r="P34" s="1"/>
    </row>
    <row r="35" spans="1:16" ht="18.75">
      <c r="A35" s="111" t="s">
        <v>286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88"/>
      <c r="M35" s="189"/>
      <c r="N35" s="127"/>
      <c r="O35" s="6"/>
      <c r="P35" s="1"/>
    </row>
    <row r="36" spans="1:16" ht="18.75">
      <c r="A36" s="111"/>
      <c r="B36" s="1"/>
      <c r="C36" s="1"/>
      <c r="D36" s="1"/>
      <c r="E36" s="1"/>
      <c r="F36" s="1"/>
      <c r="G36" s="1"/>
      <c r="H36" s="1"/>
      <c r="I36" s="1"/>
      <c r="J36" s="1"/>
      <c r="K36" s="1"/>
      <c r="L36" s="7"/>
      <c r="M36" s="6"/>
      <c r="N36" s="126"/>
      <c r="O36" s="6"/>
      <c r="P36" s="1"/>
    </row>
    <row r="37" spans="1:16" ht="18.75">
      <c r="A37" s="128" t="s">
        <v>46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7"/>
      <c r="M37" s="6"/>
      <c r="N37" s="126"/>
      <c r="O37" s="6"/>
      <c r="P37" s="1"/>
    </row>
    <row r="38" spans="1:16" ht="18.75">
      <c r="A38" s="128" t="s">
        <v>47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7"/>
      <c r="M38" s="6"/>
      <c r="N38" s="126"/>
      <c r="O38" s="6"/>
      <c r="P38" s="1"/>
    </row>
    <row r="39" spans="1:16" ht="18.75">
      <c r="A39" s="128" t="s">
        <v>194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7"/>
      <c r="M39" s="6"/>
      <c r="N39" s="126"/>
      <c r="O39" s="6"/>
      <c r="P39" s="1"/>
    </row>
    <row r="40" spans="1:16" ht="18.75">
      <c r="A40" s="128" t="s">
        <v>48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7"/>
      <c r="M40" s="6"/>
      <c r="N40" s="126"/>
      <c r="O40" s="6"/>
      <c r="P40" s="1"/>
    </row>
    <row r="41" spans="1:16" ht="18.75">
      <c r="A41" s="128" t="s">
        <v>49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7"/>
      <c r="M41" s="6"/>
      <c r="N41" s="126"/>
      <c r="O41" s="6"/>
      <c r="P41" s="1"/>
    </row>
    <row r="42" spans="1:16" ht="1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  <c r="M42" s="7" t="s">
        <v>24</v>
      </c>
      <c r="N42" s="168" t="e">
        <f>N16-N19-N22-N25+N28+N31</f>
        <v>#DIV/0!</v>
      </c>
      <c r="O42" s="6">
        <v>31</v>
      </c>
      <c r="P42" s="1"/>
    </row>
    <row r="43" spans="1:16" ht="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7"/>
      <c r="M43" s="7"/>
      <c r="N43" s="175"/>
      <c r="O43" s="6"/>
      <c r="P43" s="1"/>
    </row>
    <row r="44" spans="1:16" ht="18">
      <c r="A44" s="8"/>
      <c r="B44" s="40"/>
      <c r="C44" s="1"/>
      <c r="D44" s="1"/>
      <c r="E44" s="1"/>
      <c r="F44" s="1"/>
      <c r="G44" s="1"/>
      <c r="H44" s="1"/>
      <c r="I44" s="1"/>
      <c r="J44" s="1"/>
      <c r="K44" s="1"/>
      <c r="L44" s="1"/>
      <c r="M44" s="7"/>
      <c r="N44" s="19"/>
      <c r="O44" s="6"/>
      <c r="P44" s="1"/>
    </row>
    <row r="45" spans="1:16" ht="18">
      <c r="A45" s="1" t="s">
        <v>50</v>
      </c>
      <c r="B45" s="1" t="s">
        <v>100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7" t="s">
        <v>22</v>
      </c>
      <c r="N45" s="168"/>
      <c r="O45" s="6">
        <v>32</v>
      </c>
      <c r="P45" s="1"/>
    </row>
    <row r="46" spans="1:16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7"/>
      <c r="N46" s="175"/>
      <c r="O46" s="6"/>
      <c r="P46" s="1"/>
    </row>
    <row r="47" spans="1:16" ht="18">
      <c r="A47" s="8"/>
      <c r="B47" s="40"/>
      <c r="C47" s="1"/>
      <c r="D47" s="1"/>
      <c r="E47" s="1"/>
      <c r="F47" s="1"/>
      <c r="G47" s="1"/>
      <c r="H47" s="1"/>
      <c r="I47" s="1"/>
      <c r="J47" s="1"/>
      <c r="K47" s="1"/>
      <c r="L47" s="1"/>
      <c r="M47" s="7"/>
      <c r="N47" s="19"/>
      <c r="O47" s="6"/>
      <c r="P47" s="1"/>
    </row>
    <row r="48" spans="1:16" ht="18">
      <c r="A48" s="8"/>
      <c r="B48" s="40"/>
      <c r="C48" s="1"/>
      <c r="D48" s="1"/>
      <c r="E48" s="1"/>
      <c r="F48" s="1"/>
      <c r="G48" s="1"/>
      <c r="H48" s="1"/>
      <c r="I48" s="1"/>
      <c r="J48" s="1"/>
      <c r="K48" s="1"/>
      <c r="L48" s="1"/>
      <c r="M48" s="7" t="s">
        <v>24</v>
      </c>
      <c r="N48" s="168" t="e">
        <f>N42-N45</f>
        <v>#DIV/0!</v>
      </c>
      <c r="O48" s="6">
        <v>33</v>
      </c>
      <c r="P48" s="1"/>
    </row>
    <row r="49" spans="1:16" ht="18">
      <c r="A49" s="8"/>
      <c r="B49" s="40"/>
      <c r="C49" s="1"/>
      <c r="D49" s="1"/>
      <c r="E49" s="1"/>
      <c r="F49" s="1"/>
      <c r="G49" s="1"/>
      <c r="H49" s="1"/>
      <c r="I49" s="1"/>
      <c r="J49" s="1"/>
      <c r="K49" s="129">
        <v>100</v>
      </c>
      <c r="L49" s="30"/>
      <c r="M49" s="1"/>
      <c r="N49" s="175"/>
      <c r="O49" s="4"/>
      <c r="P49" s="1"/>
    </row>
    <row r="50" spans="1:16" ht="18">
      <c r="A50" s="1" t="s">
        <v>287</v>
      </c>
      <c r="B50" s="1"/>
      <c r="C50" s="1"/>
      <c r="D50" s="1"/>
      <c r="E50" s="1"/>
      <c r="F50" s="1"/>
      <c r="G50" s="197" t="e">
        <f>+N48</f>
        <v>#DIV/0!</v>
      </c>
      <c r="H50" s="198"/>
      <c r="I50" s="90"/>
      <c r="J50" s="7" t="s">
        <v>51</v>
      </c>
      <c r="K50" s="77">
        <v>114</v>
      </c>
      <c r="L50" s="30"/>
      <c r="M50" s="1"/>
      <c r="N50" s="51"/>
      <c r="O50" s="4"/>
      <c r="P50" s="1"/>
    </row>
    <row r="51" spans="1:16" ht="18">
      <c r="A51" s="47"/>
      <c r="B51" s="8"/>
      <c r="C51" s="1"/>
      <c r="D51" s="1"/>
      <c r="E51" s="1"/>
      <c r="F51" s="1"/>
      <c r="G51" s="1"/>
      <c r="H51" s="1"/>
      <c r="I51" s="1"/>
      <c r="J51" s="1"/>
      <c r="K51" s="1"/>
      <c r="L51" s="7"/>
      <c r="M51" s="7" t="s">
        <v>24</v>
      </c>
      <c r="N51" s="168" t="e">
        <f>+G50*(K49/K50)</f>
        <v>#DIV/0!</v>
      </c>
      <c r="O51" s="6">
        <v>34</v>
      </c>
      <c r="P51" s="1"/>
    </row>
    <row r="52" spans="1:16" ht="18">
      <c r="A52" s="47"/>
      <c r="B52" s="8"/>
      <c r="C52" s="1"/>
      <c r="D52" s="1"/>
      <c r="E52" s="1"/>
      <c r="F52" s="1"/>
      <c r="G52" s="1"/>
      <c r="H52" s="1"/>
      <c r="I52" s="1"/>
      <c r="J52" s="1"/>
      <c r="K52" s="1"/>
      <c r="L52" s="7"/>
      <c r="M52" s="7"/>
      <c r="N52" s="175"/>
      <c r="O52" s="6"/>
      <c r="P52" s="1"/>
    </row>
    <row r="53" spans="1:16" ht="18">
      <c r="A53" s="40"/>
      <c r="B53" s="40"/>
      <c r="C53" s="1"/>
      <c r="D53" s="1"/>
      <c r="E53" s="1"/>
      <c r="F53" s="1"/>
      <c r="G53" s="1"/>
      <c r="H53" s="1"/>
      <c r="I53" s="1"/>
      <c r="J53" s="1"/>
      <c r="K53" s="1"/>
      <c r="L53" s="7"/>
      <c r="M53" s="7"/>
      <c r="N53" s="19"/>
      <c r="O53" s="6"/>
      <c r="P53" s="1"/>
    </row>
    <row r="54" spans="1:16" ht="18">
      <c r="A54" s="1" t="s">
        <v>53</v>
      </c>
      <c r="B54" s="1" t="s">
        <v>54</v>
      </c>
      <c r="C54" s="1"/>
      <c r="D54" s="1"/>
      <c r="E54" s="1"/>
      <c r="F54" s="1"/>
      <c r="G54" s="130"/>
      <c r="H54" s="192"/>
      <c r="I54" s="193"/>
      <c r="J54" s="131" t="s">
        <v>152</v>
      </c>
      <c r="K54" s="6"/>
      <c r="L54" s="7"/>
      <c r="M54" s="7"/>
      <c r="N54" s="19"/>
      <c r="O54" s="6"/>
      <c r="P54" s="1"/>
    </row>
    <row r="55" spans="1:16" ht="18">
      <c r="A55" s="1"/>
      <c r="B55" s="1"/>
      <c r="C55" s="1"/>
      <c r="D55" s="1"/>
      <c r="E55" s="1"/>
      <c r="F55" s="1"/>
      <c r="G55" s="130"/>
      <c r="H55" s="15"/>
      <c r="I55" s="132"/>
      <c r="J55" s="6"/>
      <c r="K55" s="6"/>
      <c r="L55" s="7"/>
      <c r="M55" s="7"/>
      <c r="N55" s="19"/>
      <c r="O55" s="6"/>
      <c r="P55" s="1"/>
    </row>
    <row r="56" spans="1:16" ht="18">
      <c r="A56" s="1" t="s">
        <v>52</v>
      </c>
      <c r="B56" s="1" t="s">
        <v>55</v>
      </c>
      <c r="C56" s="1"/>
      <c r="D56" s="1"/>
      <c r="E56" s="1"/>
      <c r="F56" s="1"/>
      <c r="G56" s="130"/>
      <c r="H56" s="192"/>
      <c r="I56" s="194"/>
      <c r="J56" s="131" t="s">
        <v>153</v>
      </c>
      <c r="K56" s="6"/>
      <c r="L56" s="7"/>
      <c r="M56" s="7"/>
      <c r="N56" s="19"/>
      <c r="O56" s="6"/>
      <c r="P56" s="1"/>
    </row>
    <row r="57" spans="1:16" ht="18">
      <c r="A57" s="1"/>
      <c r="B57" s="1"/>
      <c r="C57" s="1"/>
      <c r="D57" s="1"/>
      <c r="E57" s="1"/>
      <c r="F57" s="1"/>
      <c r="G57" s="130"/>
      <c r="H57" s="15"/>
      <c r="I57" s="132"/>
      <c r="J57" s="6"/>
      <c r="K57" s="6"/>
      <c r="L57" s="7"/>
      <c r="M57" s="7"/>
      <c r="N57" s="19"/>
      <c r="O57" s="6"/>
      <c r="P57" s="1"/>
    </row>
    <row r="58" spans="1:16" ht="18">
      <c r="A58" s="1" t="s">
        <v>50</v>
      </c>
      <c r="B58" s="1" t="s">
        <v>56</v>
      </c>
      <c r="C58" s="1"/>
      <c r="D58" s="1"/>
      <c r="E58" s="1"/>
      <c r="F58" s="1"/>
      <c r="G58" s="133"/>
      <c r="H58" s="195"/>
      <c r="I58" s="196"/>
      <c r="J58" s="1"/>
      <c r="K58" s="1"/>
      <c r="L58" s="7"/>
      <c r="M58" s="7" t="s">
        <v>22</v>
      </c>
      <c r="N58" s="168"/>
      <c r="O58" s="6">
        <v>35</v>
      </c>
      <c r="P58" s="1"/>
    </row>
    <row r="59" spans="1:16" ht="18">
      <c r="A59" s="40"/>
      <c r="B59" s="40"/>
      <c r="C59" s="1"/>
      <c r="D59" s="1"/>
      <c r="E59" s="1"/>
      <c r="F59" s="1"/>
      <c r="G59" s="133"/>
      <c r="H59" s="134"/>
      <c r="I59" s="135"/>
      <c r="J59" s="1"/>
      <c r="K59" s="1"/>
      <c r="L59" s="7"/>
      <c r="M59" s="7"/>
      <c r="N59" s="175"/>
      <c r="O59" s="6"/>
      <c r="P59" s="1"/>
    </row>
    <row r="60" spans="1:16" ht="18">
      <c r="A60" s="1" t="s">
        <v>53</v>
      </c>
      <c r="B60" s="1" t="s">
        <v>57</v>
      </c>
      <c r="C60" s="1"/>
      <c r="D60" s="1"/>
      <c r="E60" s="1"/>
      <c r="F60" s="1"/>
      <c r="G60" s="130"/>
      <c r="H60" s="192">
        <f>SUM(H54,H56,-N58)</f>
        <v>0</v>
      </c>
      <c r="I60" s="193"/>
      <c r="J60" s="136" t="s">
        <v>154</v>
      </c>
      <c r="K60" s="6"/>
      <c r="L60" s="7"/>
      <c r="M60" s="7"/>
      <c r="N60" s="19"/>
      <c r="O60" s="6"/>
      <c r="P60" s="1"/>
    </row>
    <row r="61" spans="1:16" ht="18">
      <c r="A61" s="1"/>
      <c r="B61" s="1" t="s">
        <v>195</v>
      </c>
      <c r="C61" s="1"/>
      <c r="D61" s="1"/>
      <c r="E61" s="1"/>
      <c r="F61" s="1"/>
      <c r="G61" s="90"/>
      <c r="H61" s="90"/>
      <c r="I61" s="90"/>
      <c r="J61" s="6"/>
      <c r="K61" s="6"/>
      <c r="L61" s="7"/>
      <c r="M61" s="7"/>
      <c r="N61" s="19"/>
      <c r="O61" s="6"/>
      <c r="P61" s="1"/>
    </row>
    <row r="62" spans="1:16" ht="18">
      <c r="A62" s="40"/>
      <c r="B62" s="40"/>
      <c r="C62" s="1"/>
      <c r="D62" s="1"/>
      <c r="E62" s="1"/>
      <c r="F62" s="1"/>
      <c r="G62" s="1"/>
      <c r="H62" s="1"/>
      <c r="I62" s="1"/>
      <c r="J62" s="1"/>
      <c r="K62" s="1"/>
      <c r="L62" s="7"/>
      <c r="M62" s="7"/>
      <c r="N62" s="19"/>
      <c r="O62" s="6"/>
      <c r="P62" s="1"/>
    </row>
    <row r="63" spans="1:16" ht="18">
      <c r="A63" s="47" t="s">
        <v>288</v>
      </c>
      <c r="B63" s="8"/>
      <c r="C63" s="1"/>
      <c r="D63" s="1"/>
      <c r="E63" s="1"/>
      <c r="F63" s="1"/>
      <c r="G63" s="1"/>
      <c r="H63" s="1"/>
      <c r="I63" s="1"/>
      <c r="J63" s="1"/>
      <c r="K63" s="1"/>
      <c r="L63" s="7"/>
      <c r="M63" s="7" t="s">
        <v>24</v>
      </c>
      <c r="N63" s="168" t="e">
        <f>N51-N58</f>
        <v>#DIV/0!</v>
      </c>
      <c r="O63" s="6">
        <v>36</v>
      </c>
      <c r="P63" s="1"/>
    </row>
    <row r="64" spans="1:16" ht="18">
      <c r="A64" s="40"/>
      <c r="B64" s="40"/>
      <c r="C64" s="1"/>
      <c r="D64" s="1"/>
      <c r="E64" s="1"/>
      <c r="F64" s="1"/>
      <c r="G64" s="1"/>
      <c r="H64" s="1"/>
      <c r="I64" s="1"/>
      <c r="J64" s="1"/>
      <c r="K64" s="1"/>
      <c r="L64" s="7"/>
      <c r="M64" s="7"/>
      <c r="N64" s="175"/>
      <c r="O64" s="6"/>
      <c r="P64" s="1"/>
    </row>
    <row r="65" spans="1:16" ht="18">
      <c r="A65" s="8" t="s">
        <v>142</v>
      </c>
      <c r="B65" s="8" t="s">
        <v>214</v>
      </c>
      <c r="C65" s="1"/>
      <c r="D65" s="1"/>
      <c r="E65" s="1"/>
      <c r="F65" s="1"/>
      <c r="G65" s="1"/>
      <c r="H65" s="1"/>
      <c r="I65" s="1"/>
      <c r="J65" s="1"/>
      <c r="K65" s="1"/>
      <c r="L65" s="7"/>
      <c r="M65" s="6" t="s">
        <v>142</v>
      </c>
      <c r="N65" s="137"/>
      <c r="O65" s="6"/>
      <c r="P65" s="1"/>
    </row>
    <row r="66" spans="1:16" ht="18">
      <c r="A66" s="40"/>
      <c r="B66" s="8" t="s">
        <v>143</v>
      </c>
      <c r="C66" s="1"/>
      <c r="D66" s="1"/>
      <c r="E66" s="1"/>
      <c r="F66" s="1"/>
      <c r="G66" s="1"/>
      <c r="H66" s="1"/>
      <c r="I66" s="1"/>
      <c r="J66" s="1"/>
      <c r="K66" s="1"/>
      <c r="L66" s="7"/>
      <c r="M66" s="7"/>
      <c r="N66" s="137"/>
      <c r="O66" s="6"/>
      <c r="P66" s="1"/>
    </row>
    <row r="67" spans="1:16" ht="18">
      <c r="A67" s="40"/>
      <c r="B67" s="8"/>
      <c r="C67" s="1"/>
      <c r="D67" s="1"/>
      <c r="E67" s="1"/>
      <c r="F67" s="1"/>
      <c r="G67" s="1"/>
      <c r="H67" s="1"/>
      <c r="I67" s="1"/>
      <c r="J67" s="1"/>
      <c r="K67" s="1"/>
      <c r="L67" s="7"/>
      <c r="M67" s="7"/>
      <c r="N67" s="137"/>
      <c r="O67" s="6"/>
      <c r="P67" s="1"/>
    </row>
    <row r="68" spans="1:16" ht="18">
      <c r="A68" s="47" t="s">
        <v>289</v>
      </c>
      <c r="N68" s="178">
        <f>N45</f>
        <v>0</v>
      </c>
      <c r="O68" s="6">
        <v>37</v>
      </c>
      <c r="P68" s="1"/>
    </row>
    <row r="69" spans="14:16" ht="18">
      <c r="N69" s="179"/>
      <c r="P69" s="1"/>
    </row>
    <row r="70" spans="1:16" ht="18">
      <c r="A70" s="8" t="s">
        <v>142</v>
      </c>
      <c r="B70" s="8" t="s">
        <v>215</v>
      </c>
      <c r="C70" s="1"/>
      <c r="D70" s="1"/>
      <c r="E70" s="1"/>
      <c r="F70" s="1"/>
      <c r="G70" s="1"/>
      <c r="H70" s="1"/>
      <c r="I70" s="1"/>
      <c r="J70" s="1"/>
      <c r="K70" s="1"/>
      <c r="L70" s="7"/>
      <c r="M70" s="6" t="s">
        <v>142</v>
      </c>
      <c r="P70" s="1"/>
    </row>
    <row r="71" spans="1:16" ht="18">
      <c r="A71" s="40"/>
      <c r="B71" s="8" t="s">
        <v>143</v>
      </c>
      <c r="C71" s="1"/>
      <c r="D71" s="1"/>
      <c r="E71" s="1"/>
      <c r="F71" s="1"/>
      <c r="G71" s="1"/>
      <c r="H71" s="1"/>
      <c r="I71" s="1"/>
      <c r="J71" s="1"/>
      <c r="K71" s="1"/>
      <c r="L71" s="7"/>
      <c r="M71" s="7"/>
      <c r="P71" s="1"/>
    </row>
    <row r="72" spans="1:16" ht="18">
      <c r="A72" s="1"/>
      <c r="B72" s="8"/>
      <c r="C72" s="1"/>
      <c r="D72" s="1"/>
      <c r="E72" s="1"/>
      <c r="F72" s="1"/>
      <c r="G72" s="1"/>
      <c r="H72" s="1"/>
      <c r="I72" s="1"/>
      <c r="J72" s="1"/>
      <c r="K72" s="1"/>
      <c r="L72" s="7"/>
      <c r="M72" s="7"/>
      <c r="N72" s="180"/>
      <c r="O72" s="180"/>
      <c r="P72" s="180"/>
    </row>
    <row r="73" spans="1:16" ht="18">
      <c r="A73" s="47" t="s">
        <v>290</v>
      </c>
      <c r="B73" s="8"/>
      <c r="C73" s="1"/>
      <c r="D73" s="1"/>
      <c r="E73" s="1"/>
      <c r="F73" s="1"/>
      <c r="G73" s="1"/>
      <c r="H73" s="1"/>
      <c r="I73" s="1"/>
      <c r="J73" s="1"/>
      <c r="K73" s="1"/>
      <c r="L73" s="7"/>
      <c r="M73" s="7"/>
      <c r="N73" s="190" t="e">
        <f>N68+N63</f>
        <v>#DIV/0!</v>
      </c>
      <c r="O73" s="6">
        <v>38</v>
      </c>
      <c r="P73" s="1"/>
    </row>
    <row r="74" spans="1:16" ht="18">
      <c r="A74" s="1"/>
      <c r="B74" s="40"/>
      <c r="C74" s="1"/>
      <c r="D74" s="1"/>
      <c r="E74" s="1"/>
      <c r="F74" s="1"/>
      <c r="G74" s="1"/>
      <c r="H74" s="1"/>
      <c r="I74" s="1"/>
      <c r="J74" s="1"/>
      <c r="K74" s="1"/>
      <c r="L74" s="7"/>
      <c r="M74" s="1"/>
      <c r="N74" s="191"/>
      <c r="O74" s="138"/>
      <c r="P74" s="1"/>
    </row>
    <row r="75" spans="1:16" ht="18">
      <c r="A75" s="1"/>
      <c r="B75" s="40"/>
      <c r="C75" s="1"/>
      <c r="D75" s="1"/>
      <c r="E75" s="1"/>
      <c r="F75" s="1"/>
      <c r="G75" s="1"/>
      <c r="H75" s="1"/>
      <c r="I75" s="1"/>
      <c r="J75" s="1"/>
      <c r="K75" s="1"/>
      <c r="L75" s="7"/>
      <c r="M75" s="1"/>
      <c r="N75" s="139"/>
      <c r="O75" s="62"/>
      <c r="P75" s="1"/>
    </row>
    <row r="76" spans="1:16" ht="18">
      <c r="A76" s="1"/>
      <c r="B76" s="40"/>
      <c r="C76" s="1"/>
      <c r="D76" s="1"/>
      <c r="E76" s="1"/>
      <c r="F76" s="1"/>
      <c r="G76" s="1"/>
      <c r="H76" s="1"/>
      <c r="I76" s="1"/>
      <c r="J76" s="1"/>
      <c r="K76" s="1"/>
      <c r="L76" s="7"/>
      <c r="M76" s="1"/>
      <c r="N76" s="139"/>
      <c r="O76" s="62"/>
      <c r="P76" s="1"/>
    </row>
    <row r="77" spans="1:16" ht="18">
      <c r="A77" s="1" t="s">
        <v>58</v>
      </c>
      <c r="B77" s="1" t="s">
        <v>99</v>
      </c>
      <c r="C77" s="1"/>
      <c r="D77" s="1"/>
      <c r="E77" s="1"/>
      <c r="F77" s="1"/>
      <c r="G77" s="1"/>
      <c r="H77" s="1"/>
      <c r="I77" s="1"/>
      <c r="J77" s="185"/>
      <c r="K77" s="186"/>
      <c r="M77" s="1"/>
      <c r="N77" s="183"/>
      <c r="O77" s="6" t="s">
        <v>179</v>
      </c>
      <c r="P77" s="1"/>
    </row>
    <row r="78" spans="1:16" ht="18">
      <c r="A78" s="1"/>
      <c r="B78" s="1" t="s">
        <v>204</v>
      </c>
      <c r="C78" s="1"/>
      <c r="D78" s="1"/>
      <c r="E78" s="1"/>
      <c r="F78" s="1"/>
      <c r="G78" s="1"/>
      <c r="H78" s="1"/>
      <c r="I78" s="1"/>
      <c r="J78" s="2"/>
      <c r="K78" s="2"/>
      <c r="M78" s="1"/>
      <c r="N78" s="184"/>
      <c r="O78" s="7"/>
      <c r="P78" s="1"/>
    </row>
    <row r="79" spans="1:16" ht="18">
      <c r="A79" s="1"/>
      <c r="B79" s="40"/>
      <c r="C79" s="1"/>
      <c r="D79" s="1"/>
      <c r="E79" s="1"/>
      <c r="F79" s="1"/>
      <c r="G79" s="1"/>
      <c r="H79" s="1"/>
      <c r="I79" s="1"/>
      <c r="J79" s="2"/>
      <c r="K79" s="2"/>
      <c r="M79" s="1"/>
      <c r="N79" s="139"/>
      <c r="O79" s="7"/>
      <c r="P79" s="1"/>
    </row>
    <row r="80" spans="1:16" ht="18">
      <c r="A80" s="1"/>
      <c r="B80" s="1" t="s">
        <v>291</v>
      </c>
      <c r="C80" s="1"/>
      <c r="D80" s="1"/>
      <c r="E80" s="1"/>
      <c r="F80" s="1"/>
      <c r="G80" s="1"/>
      <c r="H80" s="1"/>
      <c r="I80" s="1"/>
      <c r="J80" s="185"/>
      <c r="K80" s="186"/>
      <c r="M80" s="1"/>
      <c r="N80" s="183"/>
      <c r="O80" s="6" t="s">
        <v>207</v>
      </c>
      <c r="P80" s="1"/>
    </row>
    <row r="81" spans="1:16" ht="18">
      <c r="A81" s="1"/>
      <c r="B81" s="1" t="s">
        <v>205</v>
      </c>
      <c r="C81" s="1"/>
      <c r="D81" s="1"/>
      <c r="E81" s="1"/>
      <c r="F81" s="1"/>
      <c r="G81" s="1"/>
      <c r="H81" s="1"/>
      <c r="I81" s="1"/>
      <c r="J81" s="2"/>
      <c r="K81" s="2"/>
      <c r="L81" s="7"/>
      <c r="M81" s="1"/>
      <c r="N81" s="184"/>
      <c r="O81" s="62"/>
      <c r="P81" s="1"/>
    </row>
    <row r="82" spans="1:16" ht="18">
      <c r="A82" s="1"/>
      <c r="B82" s="1" t="s">
        <v>206</v>
      </c>
      <c r="C82" s="1"/>
      <c r="D82" s="1"/>
      <c r="E82" s="1"/>
      <c r="F82" s="1"/>
      <c r="G82" s="1"/>
      <c r="H82" s="1"/>
      <c r="I82" s="1"/>
      <c r="J82" s="1"/>
      <c r="K82" s="1"/>
      <c r="L82" s="7"/>
      <c r="M82" s="1"/>
      <c r="N82" s="139"/>
      <c r="O82" s="62"/>
      <c r="P82" s="1"/>
    </row>
    <row r="83" spans="1:16" ht="18">
      <c r="A83" s="1"/>
      <c r="B83" s="40"/>
      <c r="C83" s="1"/>
      <c r="D83" s="1"/>
      <c r="E83" s="1"/>
      <c r="F83" s="1"/>
      <c r="G83" s="1"/>
      <c r="H83" s="1"/>
      <c r="I83" s="1"/>
      <c r="J83" s="1"/>
      <c r="K83" s="1"/>
      <c r="L83" s="7"/>
      <c r="M83" s="1"/>
      <c r="N83" s="139"/>
      <c r="O83" s="62"/>
      <c r="P83" s="1"/>
    </row>
    <row r="84" spans="1:16" ht="18">
      <c r="A84" s="1" t="s">
        <v>292</v>
      </c>
      <c r="B84" s="40"/>
      <c r="C84" s="1"/>
      <c r="D84" s="1"/>
      <c r="E84" s="1"/>
      <c r="F84" s="1"/>
      <c r="G84" s="1"/>
      <c r="H84" s="1"/>
      <c r="I84" s="1"/>
      <c r="J84" s="1"/>
      <c r="K84" s="1"/>
      <c r="L84" s="7"/>
      <c r="M84" s="7"/>
      <c r="N84" s="181"/>
      <c r="O84" s="6" t="s">
        <v>208</v>
      </c>
      <c r="P84" s="94"/>
    </row>
    <row r="85" spans="1:15" ht="18">
      <c r="A85" s="1" t="s">
        <v>200</v>
      </c>
      <c r="B85" s="40"/>
      <c r="C85" s="1"/>
      <c r="D85" s="1"/>
      <c r="E85" s="1"/>
      <c r="F85" s="1"/>
      <c r="G85" s="1"/>
      <c r="H85" s="1"/>
      <c r="I85" s="1"/>
      <c r="J85" s="1"/>
      <c r="K85" s="1"/>
      <c r="L85" s="7"/>
      <c r="M85" s="1"/>
      <c r="N85" s="182"/>
      <c r="O85" s="94"/>
    </row>
    <row r="86" ht="18">
      <c r="A86" s="1" t="s">
        <v>209</v>
      </c>
    </row>
    <row r="89" spans="14:15" ht="18">
      <c r="N89" s="165" t="s">
        <v>293</v>
      </c>
      <c r="O89" s="165"/>
    </row>
    <row r="96" spans="1:13" ht="12.75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</row>
  </sheetData>
  <sheetProtection/>
  <mergeCells count="31">
    <mergeCell ref="H60:I60"/>
    <mergeCell ref="N4:N5"/>
    <mergeCell ref="N7:N8"/>
    <mergeCell ref="N10:N11"/>
    <mergeCell ref="N13:N14"/>
    <mergeCell ref="N16:N17"/>
    <mergeCell ref="N25:N26"/>
    <mergeCell ref="N19:N20"/>
    <mergeCell ref="N22:N23"/>
    <mergeCell ref="N45:N46"/>
    <mergeCell ref="H54:I54"/>
    <mergeCell ref="H56:I56"/>
    <mergeCell ref="H58:I58"/>
    <mergeCell ref="G50:H50"/>
    <mergeCell ref="N28:N29"/>
    <mergeCell ref="N42:N43"/>
    <mergeCell ref="J77:K77"/>
    <mergeCell ref="L34:M35"/>
    <mergeCell ref="N73:N74"/>
    <mergeCell ref="N63:N64"/>
    <mergeCell ref="N31:N32"/>
    <mergeCell ref="J80:K80"/>
    <mergeCell ref="N80:N81"/>
    <mergeCell ref="N89:O89"/>
    <mergeCell ref="N48:N49"/>
    <mergeCell ref="N58:N59"/>
    <mergeCell ref="N68:N69"/>
    <mergeCell ref="N51:N52"/>
    <mergeCell ref="N72:P72"/>
    <mergeCell ref="N84:N85"/>
    <mergeCell ref="N77:N78"/>
  </mergeCells>
  <conditionalFormatting sqref="N73">
    <cfRule type="cellIs" priority="1" dxfId="0" operator="greaterThanOrEqual" stopIfTrue="1">
      <formula>1E-35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4" r:id="rId2"/>
  <headerFooter alignWithMargins="0">
    <oddFooter>&amp;L&amp;"Verdana,Regular"&amp;5&amp;F&amp;CPage 3&amp;R&amp;"Verdana,Regular"&amp;5&amp;D -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zoomScale="75" zoomScaleNormal="75" workbookViewId="0" topLeftCell="A49">
      <selection activeCell="H17" sqref="H17:N18"/>
    </sheetView>
  </sheetViews>
  <sheetFormatPr defaultColWidth="9.140625" defaultRowHeight="12.75"/>
  <cols>
    <col min="1" max="1" width="12.8515625" style="32" bestFit="1" customWidth="1"/>
    <col min="2" max="5" width="9.140625" style="32" customWidth="1"/>
    <col min="6" max="6" width="20.7109375" style="32" customWidth="1"/>
    <col min="7" max="14" width="9.140625" style="32" customWidth="1"/>
    <col min="15" max="15" width="21.57421875" style="32" customWidth="1"/>
    <col min="16" max="16" width="10.7109375" style="32" bestFit="1" customWidth="1"/>
    <col min="17" max="16384" width="9.140625" style="32" customWidth="1"/>
  </cols>
  <sheetData>
    <row r="1" ht="18">
      <c r="A1" s="47" t="s">
        <v>158</v>
      </c>
    </row>
    <row r="3" spans="1:16" ht="18">
      <c r="A3" s="47" t="s">
        <v>68</v>
      </c>
      <c r="B3" s="40"/>
      <c r="C3" s="1"/>
      <c r="D3" s="1"/>
      <c r="E3" s="1"/>
      <c r="F3" s="49"/>
      <c r="G3" s="49"/>
      <c r="H3" s="1"/>
      <c r="I3" s="1"/>
      <c r="J3" s="1"/>
      <c r="K3" s="1"/>
      <c r="L3" s="1"/>
      <c r="M3" s="1"/>
      <c r="N3" s="1"/>
      <c r="O3" s="48"/>
      <c r="P3" s="6"/>
    </row>
    <row r="4" spans="1:16" ht="18">
      <c r="A4" s="47"/>
      <c r="B4" s="40"/>
      <c r="C4" s="1"/>
      <c r="D4" s="1"/>
      <c r="E4" s="1"/>
      <c r="F4" s="49"/>
      <c r="G4" s="49"/>
      <c r="H4" s="1"/>
      <c r="I4" s="1"/>
      <c r="J4" s="1"/>
      <c r="K4" s="1"/>
      <c r="L4" s="1"/>
      <c r="M4" s="1"/>
      <c r="N4" s="1"/>
      <c r="O4" s="48"/>
      <c r="P4" s="6"/>
    </row>
    <row r="5" spans="1:16" ht="18.75">
      <c r="A5" s="111" t="s">
        <v>69</v>
      </c>
      <c r="B5" s="40"/>
      <c r="C5" s="1"/>
      <c r="D5" s="1"/>
      <c r="E5" s="1"/>
      <c r="F5" s="49"/>
      <c r="G5" s="49"/>
      <c r="H5" s="1"/>
      <c r="I5" s="1"/>
      <c r="J5" s="1"/>
      <c r="K5" s="1"/>
      <c r="L5" s="1"/>
      <c r="M5" s="1"/>
      <c r="N5" s="1"/>
      <c r="O5" s="48"/>
      <c r="P5" s="6"/>
    </row>
    <row r="6" spans="1:16" ht="18.75">
      <c r="A6" s="111"/>
      <c r="B6" s="40"/>
      <c r="C6" s="1"/>
      <c r="D6" s="1"/>
      <c r="E6" s="1"/>
      <c r="F6" s="49"/>
      <c r="G6" s="49"/>
      <c r="H6" s="1"/>
      <c r="I6" s="1"/>
      <c r="J6" s="1"/>
      <c r="K6" s="1"/>
      <c r="L6" s="1"/>
      <c r="M6" s="1"/>
      <c r="N6" s="1"/>
      <c r="O6" s="48"/>
      <c r="P6" s="6"/>
    </row>
    <row r="7" spans="1:16" ht="18.75">
      <c r="A7" s="111" t="s">
        <v>294</v>
      </c>
      <c r="B7" s="111"/>
      <c r="C7" s="111"/>
      <c r="D7" s="111"/>
      <c r="E7" s="111"/>
      <c r="F7" s="112"/>
      <c r="G7" s="112"/>
      <c r="H7" s="111"/>
      <c r="I7" s="111"/>
      <c r="J7" s="111"/>
      <c r="K7" s="111"/>
      <c r="L7" s="111"/>
      <c r="M7" s="111"/>
      <c r="N7" s="111"/>
      <c r="O7" s="113"/>
      <c r="P7" s="114"/>
    </row>
    <row r="8" spans="1:16" ht="18.75">
      <c r="A8" s="111" t="s">
        <v>70</v>
      </c>
      <c r="B8" s="111"/>
      <c r="C8" s="111"/>
      <c r="D8" s="111"/>
      <c r="E8" s="111"/>
      <c r="F8" s="112"/>
      <c r="G8" s="112"/>
      <c r="H8" s="111"/>
      <c r="I8" s="111"/>
      <c r="J8" s="111"/>
      <c r="K8" s="111"/>
      <c r="L8" s="111"/>
      <c r="M8" s="111"/>
      <c r="N8" s="111"/>
      <c r="O8" s="113"/>
      <c r="P8" s="114"/>
    </row>
    <row r="9" spans="1:16" ht="18.75">
      <c r="A9" s="111"/>
      <c r="B9" s="111"/>
      <c r="C9" s="111"/>
      <c r="D9" s="111"/>
      <c r="E9" s="111"/>
      <c r="F9" s="112"/>
      <c r="G9" s="112"/>
      <c r="H9" s="111"/>
      <c r="I9" s="111"/>
      <c r="J9" s="111"/>
      <c r="K9" s="111"/>
      <c r="L9" s="111"/>
      <c r="M9" s="111"/>
      <c r="N9" s="111"/>
      <c r="O9" s="113"/>
      <c r="P9" s="114"/>
    </row>
    <row r="10" spans="1:16" ht="18.75">
      <c r="A10" s="47" t="s">
        <v>71</v>
      </c>
      <c r="B10" s="111"/>
      <c r="C10" s="111"/>
      <c r="D10" s="111"/>
      <c r="E10" s="111"/>
      <c r="F10" s="112"/>
      <c r="G10" s="112"/>
      <c r="H10" s="111"/>
      <c r="I10" s="111"/>
      <c r="J10" s="111"/>
      <c r="K10" s="111"/>
      <c r="L10" s="111"/>
      <c r="M10" s="111"/>
      <c r="N10" s="111"/>
      <c r="O10" s="113"/>
      <c r="P10" s="114"/>
    </row>
    <row r="11" spans="1:16" ht="18.75">
      <c r="A11" s="111"/>
      <c r="B11" s="111"/>
      <c r="C11" s="111"/>
      <c r="D11" s="111"/>
      <c r="E11" s="111"/>
      <c r="F11" s="112"/>
      <c r="G11" s="112"/>
      <c r="H11" s="111"/>
      <c r="I11" s="111"/>
      <c r="J11" s="111"/>
      <c r="K11" s="111"/>
      <c r="L11" s="111"/>
      <c r="M11" s="111"/>
      <c r="N11" s="111"/>
      <c r="O11" s="113"/>
      <c r="P11" s="114"/>
    </row>
    <row r="12" spans="1:16" ht="18">
      <c r="A12" s="115" t="s">
        <v>295</v>
      </c>
      <c r="B12" s="115"/>
      <c r="C12" s="1"/>
      <c r="D12" s="1"/>
      <c r="E12" s="1"/>
      <c r="F12" s="208">
        <f>'Page 2'!N29</f>
        <v>0</v>
      </c>
      <c r="G12" s="206"/>
      <c r="H12" s="1" t="s">
        <v>297</v>
      </c>
      <c r="I12" s="1"/>
      <c r="J12" s="1"/>
      <c r="K12" s="202">
        <f>'Page 2'!N72</f>
        <v>0</v>
      </c>
      <c r="L12" s="203"/>
      <c r="M12" s="204"/>
      <c r="N12" s="3" t="s">
        <v>24</v>
      </c>
      <c r="O12" s="168" t="e">
        <f>+F12/F13*K12</f>
        <v>#DIV/0!</v>
      </c>
      <c r="P12" s="6">
        <v>39</v>
      </c>
    </row>
    <row r="13" spans="1:16" ht="18">
      <c r="A13" s="1" t="s">
        <v>296</v>
      </c>
      <c r="B13" s="1"/>
      <c r="C13" s="1"/>
      <c r="D13" s="1"/>
      <c r="E13" s="1"/>
      <c r="F13" s="239">
        <f>'Page 1'!N75</f>
        <v>0</v>
      </c>
      <c r="G13" s="240"/>
      <c r="H13" s="10"/>
      <c r="I13" s="1"/>
      <c r="J13" s="1"/>
      <c r="K13" s="205"/>
      <c r="L13" s="206"/>
      <c r="M13" s="207"/>
      <c r="N13" s="1"/>
      <c r="O13" s="241"/>
      <c r="P13" s="94"/>
    </row>
    <row r="14" spans="1:16" ht="18">
      <c r="A14" s="1"/>
      <c r="B14" s="1"/>
      <c r="C14" s="1"/>
      <c r="D14" s="1"/>
      <c r="E14" s="1"/>
      <c r="F14" s="1"/>
      <c r="G14" s="1"/>
      <c r="H14" s="94"/>
      <c r="I14" s="94"/>
      <c r="J14" s="1"/>
      <c r="K14" s="1"/>
      <c r="L14" s="1"/>
      <c r="M14" s="1"/>
      <c r="N14" s="1"/>
      <c r="O14" s="18"/>
      <c r="P14" s="6"/>
    </row>
    <row r="15" spans="1:16" ht="18">
      <c r="A15" s="1"/>
      <c r="B15" s="1"/>
      <c r="C15" s="1"/>
      <c r="D15" s="1"/>
      <c r="E15" s="1"/>
      <c r="F15" s="1"/>
      <c r="G15" s="1"/>
      <c r="H15" s="10"/>
      <c r="I15" s="1"/>
      <c r="J15" s="1"/>
      <c r="K15" s="1"/>
      <c r="L15" s="1"/>
      <c r="M15" s="1"/>
      <c r="N15" s="1"/>
      <c r="O15" s="18"/>
      <c r="P15" s="6"/>
    </row>
    <row r="16" spans="1:16" ht="18">
      <c r="A16" s="47" t="s">
        <v>72</v>
      </c>
      <c r="B16" s="40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8"/>
      <c r="P16" s="6"/>
    </row>
    <row r="17" spans="1:16" ht="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7"/>
      <c r="N17" s="1"/>
      <c r="O17" s="18"/>
      <c r="P17" s="6"/>
    </row>
    <row r="18" spans="1:16" ht="18">
      <c r="A18" s="8" t="s">
        <v>298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6"/>
      <c r="O18" s="168">
        <f>'Page 2'!N72</f>
        <v>0</v>
      </c>
      <c r="P18" s="6">
        <v>40</v>
      </c>
    </row>
    <row r="19" spans="1:16" ht="18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6"/>
      <c r="O19" s="175"/>
      <c r="P19" s="6"/>
    </row>
    <row r="20" spans="1:16" ht="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7"/>
      <c r="N20" s="6"/>
      <c r="O20" s="19"/>
      <c r="P20" s="6"/>
    </row>
    <row r="21" spans="1:16" ht="18">
      <c r="A21" s="1" t="s">
        <v>43</v>
      </c>
      <c r="B21" s="1" t="s">
        <v>74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7" t="s">
        <v>22</v>
      </c>
      <c r="O21" s="168"/>
      <c r="P21" s="6">
        <v>41</v>
      </c>
    </row>
    <row r="22" spans="1:16" ht="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7"/>
      <c r="O22" s="175"/>
      <c r="P22" s="6"/>
    </row>
    <row r="23" spans="1:16" ht="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7"/>
      <c r="N23" s="6"/>
      <c r="O23" s="19"/>
      <c r="P23" s="6"/>
    </row>
    <row r="24" spans="1:16" ht="18">
      <c r="A24" s="1" t="s">
        <v>43</v>
      </c>
      <c r="B24" s="1" t="s">
        <v>75</v>
      </c>
      <c r="C24" s="1"/>
      <c r="D24" s="1"/>
      <c r="E24" s="1"/>
      <c r="F24" s="1"/>
      <c r="G24" s="1"/>
      <c r="H24" s="49"/>
      <c r="I24" s="1"/>
      <c r="J24" s="1"/>
      <c r="K24" s="1"/>
      <c r="L24" s="1"/>
      <c r="M24" s="2"/>
      <c r="N24" s="7" t="s">
        <v>22</v>
      </c>
      <c r="O24" s="168"/>
      <c r="P24" s="6">
        <v>42</v>
      </c>
    </row>
    <row r="25" spans="1:16" ht="18">
      <c r="A25" s="1"/>
      <c r="B25" s="1"/>
      <c r="C25" s="1"/>
      <c r="D25" s="1"/>
      <c r="E25" s="1"/>
      <c r="F25" s="1"/>
      <c r="G25" s="1"/>
      <c r="H25" s="49"/>
      <c r="I25" s="1"/>
      <c r="J25" s="1"/>
      <c r="K25" s="1"/>
      <c r="L25" s="1"/>
      <c r="M25" s="2"/>
      <c r="N25" s="7"/>
      <c r="O25" s="175"/>
      <c r="P25" s="6"/>
    </row>
    <row r="26" spans="1:16" ht="18">
      <c r="A26" s="1"/>
      <c r="B26" s="1"/>
      <c r="C26" s="1"/>
      <c r="D26" s="1"/>
      <c r="E26" s="1"/>
      <c r="F26" s="1"/>
      <c r="G26" s="1"/>
      <c r="H26" s="49"/>
      <c r="I26" s="7"/>
      <c r="J26" s="7"/>
      <c r="K26" s="1"/>
      <c r="L26" s="1"/>
      <c r="M26" s="1"/>
      <c r="N26" s="6"/>
      <c r="O26" s="19"/>
      <c r="P26" s="6"/>
    </row>
    <row r="27" spans="1:16" ht="18">
      <c r="A27" s="40" t="s">
        <v>76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9"/>
      <c r="N27" s="7" t="s">
        <v>24</v>
      </c>
      <c r="O27" s="168">
        <f>+O18-O21-O24</f>
        <v>0</v>
      </c>
      <c r="P27" s="6">
        <v>43</v>
      </c>
    </row>
    <row r="28" spans="1:16" ht="18">
      <c r="A28" s="40" t="s">
        <v>77</v>
      </c>
      <c r="B28" s="40"/>
      <c r="C28" s="1"/>
      <c r="D28" s="1"/>
      <c r="E28" s="1"/>
      <c r="F28" s="1"/>
      <c r="G28" s="1"/>
      <c r="H28" s="1"/>
      <c r="I28" s="1"/>
      <c r="J28" s="1"/>
      <c r="K28" s="1"/>
      <c r="L28" s="1"/>
      <c r="M28" s="49"/>
      <c r="N28" s="7"/>
      <c r="O28" s="175"/>
      <c r="P28" s="6"/>
    </row>
    <row r="29" spans="1:16" ht="18">
      <c r="A29" s="40"/>
      <c r="B29" s="40"/>
      <c r="C29" s="1"/>
      <c r="D29" s="1"/>
      <c r="E29" s="1"/>
      <c r="F29" s="1"/>
      <c r="G29" s="1"/>
      <c r="H29" s="1"/>
      <c r="I29" s="1"/>
      <c r="J29" s="1"/>
      <c r="K29" s="1"/>
      <c r="L29" s="1"/>
      <c r="M29" s="49"/>
      <c r="N29" s="7"/>
      <c r="O29" s="80"/>
      <c r="P29" s="6"/>
    </row>
    <row r="30" spans="1:16" ht="18">
      <c r="A30" s="8" t="s">
        <v>78</v>
      </c>
      <c r="B30" s="1"/>
      <c r="C30" s="1"/>
      <c r="D30" s="1"/>
      <c r="E30" s="1"/>
      <c r="F30" s="3"/>
      <c r="G30" s="3"/>
      <c r="H30" s="1"/>
      <c r="I30" s="1"/>
      <c r="J30" s="1"/>
      <c r="K30" s="115"/>
      <c r="L30" s="115"/>
      <c r="M30" s="1"/>
      <c r="N30" s="6"/>
      <c r="O30" s="116"/>
      <c r="P30" s="6"/>
    </row>
    <row r="31" spans="1:16" ht="18">
      <c r="A31" s="1"/>
      <c r="B31" s="1"/>
      <c r="C31" s="1"/>
      <c r="D31" s="1"/>
      <c r="E31" s="1"/>
      <c r="F31" s="49"/>
      <c r="G31" s="49"/>
      <c r="H31" s="1"/>
      <c r="I31" s="1"/>
      <c r="J31" s="1"/>
      <c r="K31" s="1"/>
      <c r="L31" s="1"/>
      <c r="M31" s="1"/>
      <c r="N31" s="6"/>
      <c r="O31" s="116"/>
      <c r="P31" s="6"/>
    </row>
    <row r="32" spans="1:16" ht="18">
      <c r="A32" s="115" t="s">
        <v>299</v>
      </c>
      <c r="B32" s="115"/>
      <c r="C32" s="115"/>
      <c r="D32" s="1"/>
      <c r="E32" s="1"/>
      <c r="F32" s="200">
        <f>'Page 2'!N29</f>
        <v>0</v>
      </c>
      <c r="G32" s="201"/>
      <c r="H32" s="1" t="s">
        <v>300</v>
      </c>
      <c r="I32" s="1"/>
      <c r="J32" s="1"/>
      <c r="K32" s="233">
        <f>+O27</f>
        <v>0</v>
      </c>
      <c r="L32" s="234"/>
      <c r="M32" s="235"/>
      <c r="N32" s="7" t="s">
        <v>24</v>
      </c>
      <c r="O32" s="168" t="e">
        <f>+O27*F32/F33</f>
        <v>#DIV/0!</v>
      </c>
      <c r="P32" s="6">
        <v>44</v>
      </c>
    </row>
    <row r="33" spans="1:16" ht="18">
      <c r="A33" s="1" t="s">
        <v>296</v>
      </c>
      <c r="B33" s="1"/>
      <c r="C33" s="1"/>
      <c r="D33" s="1"/>
      <c r="E33" s="1"/>
      <c r="F33" s="231">
        <f>'Page 1'!N75</f>
        <v>0</v>
      </c>
      <c r="G33" s="232"/>
      <c r="H33" s="1" t="s">
        <v>79</v>
      </c>
      <c r="I33" s="1"/>
      <c r="J33" s="1"/>
      <c r="K33" s="205"/>
      <c r="L33" s="206"/>
      <c r="M33" s="207"/>
      <c r="N33" s="94"/>
      <c r="O33" s="241"/>
      <c r="P33" s="94"/>
    </row>
    <row r="34" spans="1:16" ht="18">
      <c r="A34" s="1"/>
      <c r="B34" s="1"/>
      <c r="C34" s="1"/>
      <c r="D34" s="1"/>
      <c r="E34" s="1"/>
      <c r="F34" s="9"/>
      <c r="G34" s="9"/>
      <c r="H34" s="1"/>
      <c r="I34" s="1"/>
      <c r="J34" s="1"/>
      <c r="K34" s="15"/>
      <c r="L34" s="15"/>
      <c r="M34" s="15"/>
      <c r="N34" s="7"/>
      <c r="O34" s="19"/>
      <c r="P34" s="6"/>
    </row>
    <row r="35" spans="1:16" ht="18">
      <c r="A35" s="1"/>
      <c r="B35" s="1"/>
      <c r="C35" s="1"/>
      <c r="D35" s="1"/>
      <c r="E35" s="1"/>
      <c r="F35" s="117"/>
      <c r="G35" s="117"/>
      <c r="H35" s="49"/>
      <c r="I35" s="1"/>
      <c r="J35" s="1"/>
      <c r="K35" s="118"/>
      <c r="L35" s="118"/>
      <c r="M35" s="118"/>
      <c r="N35" s="6"/>
      <c r="O35" s="19"/>
      <c r="P35" s="6"/>
    </row>
    <row r="36" spans="1:16" ht="18">
      <c r="A36" s="55" t="s">
        <v>92</v>
      </c>
      <c r="B36" s="115"/>
      <c r="C36" s="2"/>
      <c r="D36" s="2"/>
      <c r="E36" s="2">
        <v>44</v>
      </c>
      <c r="F36" s="242" t="e">
        <f>+O32</f>
        <v>#DIV/0!</v>
      </c>
      <c r="G36" s="243"/>
      <c r="H36" s="10" t="s">
        <v>80</v>
      </c>
      <c r="I36" s="119">
        <v>42</v>
      </c>
      <c r="J36" s="1"/>
      <c r="K36" s="233">
        <f>+O24</f>
        <v>0</v>
      </c>
      <c r="L36" s="234"/>
      <c r="M36" s="235"/>
      <c r="N36" s="1" t="s">
        <v>24</v>
      </c>
      <c r="O36" s="168" t="e">
        <f>+F36+K36</f>
        <v>#DIV/0!</v>
      </c>
      <c r="P36" s="6">
        <v>45</v>
      </c>
    </row>
    <row r="37" spans="1:16" ht="18">
      <c r="A37" s="55"/>
      <c r="B37" s="115"/>
      <c r="C37" s="2"/>
      <c r="D37" s="2"/>
      <c r="E37" s="2"/>
      <c r="F37" s="244"/>
      <c r="G37" s="245"/>
      <c r="H37" s="1"/>
      <c r="I37" s="1"/>
      <c r="J37" s="1"/>
      <c r="K37" s="236"/>
      <c r="L37" s="237"/>
      <c r="M37" s="238"/>
      <c r="N37" s="1"/>
      <c r="O37" s="175"/>
      <c r="P37" s="6"/>
    </row>
    <row r="38" spans="1:16" ht="18">
      <c r="A38" s="55"/>
      <c r="B38" s="115"/>
      <c r="C38" s="2"/>
      <c r="D38" s="2"/>
      <c r="E38" s="2"/>
      <c r="F38" s="9"/>
      <c r="G38" s="9"/>
      <c r="H38" s="1"/>
      <c r="I38" s="1"/>
      <c r="J38" s="1"/>
      <c r="K38" s="120"/>
      <c r="L38" s="120"/>
      <c r="M38" s="120"/>
      <c r="N38" s="1"/>
      <c r="O38" s="121"/>
      <c r="P38" s="6"/>
    </row>
    <row r="39" spans="1:16" ht="18">
      <c r="A39" s="47" t="s">
        <v>81</v>
      </c>
      <c r="B39" s="40"/>
      <c r="C39" s="40"/>
      <c r="D39" s="1"/>
      <c r="E39" s="1"/>
      <c r="F39" s="1"/>
      <c r="G39" s="1"/>
      <c r="H39" s="49"/>
      <c r="I39" s="1"/>
      <c r="J39" s="1"/>
      <c r="K39" s="1"/>
      <c r="L39" s="1"/>
      <c r="M39" s="1"/>
      <c r="N39" s="6"/>
      <c r="O39" s="48"/>
      <c r="P39" s="6"/>
    </row>
    <row r="40" spans="1:16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49"/>
      <c r="N40" s="6"/>
      <c r="O40" s="48"/>
      <c r="P40" s="6"/>
    </row>
    <row r="41" spans="1:16" ht="18">
      <c r="A41" s="1" t="s">
        <v>82</v>
      </c>
      <c r="B41" s="1"/>
      <c r="C41" s="1"/>
      <c r="D41" s="1"/>
      <c r="E41" s="1"/>
      <c r="F41" s="2"/>
      <c r="G41" s="2"/>
      <c r="H41" s="1"/>
      <c r="I41" s="1"/>
      <c r="J41" s="1"/>
      <c r="K41" s="1"/>
      <c r="L41" s="1"/>
      <c r="M41" s="1"/>
      <c r="N41" s="6"/>
      <c r="O41" s="48"/>
      <c r="P41" s="4"/>
    </row>
    <row r="42" spans="1:16" ht="18">
      <c r="A42" s="1" t="s">
        <v>165</v>
      </c>
      <c r="B42" s="1"/>
      <c r="C42" s="1"/>
      <c r="D42" s="1"/>
      <c r="E42" s="1"/>
      <c r="F42" s="49"/>
      <c r="G42" s="49"/>
      <c r="H42" s="1"/>
      <c r="I42" s="1"/>
      <c r="J42" s="1"/>
      <c r="K42" s="1"/>
      <c r="L42" s="1"/>
      <c r="M42" s="1"/>
      <c r="N42" s="6"/>
      <c r="O42" s="48"/>
      <c r="P42" s="6"/>
    </row>
    <row r="43" spans="1:16" ht="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8"/>
      <c r="P43" s="6"/>
    </row>
    <row r="44" spans="1:16" ht="18">
      <c r="A44" s="47" t="s">
        <v>157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48"/>
    </row>
    <row r="45" spans="1:16" ht="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48"/>
    </row>
    <row r="46" spans="1:11" ht="18">
      <c r="A46" s="55" t="s">
        <v>123</v>
      </c>
      <c r="B46" s="2"/>
      <c r="C46" s="2"/>
      <c r="D46" s="2"/>
      <c r="E46" s="2"/>
      <c r="F46" s="2"/>
      <c r="G46" s="2"/>
      <c r="H46" s="2"/>
      <c r="I46" s="2"/>
      <c r="J46" s="2"/>
      <c r="K46" s="55" t="s">
        <v>160</v>
      </c>
    </row>
    <row r="47" spans="1:11" ht="18">
      <c r="A47" s="55" t="s">
        <v>231</v>
      </c>
      <c r="B47" s="2"/>
      <c r="C47" s="2"/>
      <c r="D47" s="2"/>
      <c r="E47" s="2"/>
      <c r="F47" s="2"/>
      <c r="G47" s="2"/>
      <c r="H47" s="2"/>
      <c r="I47" s="2"/>
      <c r="J47" s="2"/>
      <c r="K47" s="8" t="s">
        <v>302</v>
      </c>
    </row>
    <row r="48" spans="1:16" ht="18">
      <c r="A48" s="55" t="s">
        <v>124</v>
      </c>
      <c r="B48" s="2"/>
      <c r="C48" s="2"/>
      <c r="D48" s="2"/>
      <c r="E48" s="2"/>
      <c r="F48" s="2"/>
      <c r="G48" s="2"/>
      <c r="H48" s="2"/>
      <c r="I48" s="2"/>
      <c r="J48" s="2"/>
      <c r="K48" s="55" t="s">
        <v>166</v>
      </c>
      <c r="L48" s="2"/>
      <c r="M48" s="2"/>
      <c r="N48" s="2"/>
      <c r="O48" s="2"/>
      <c r="P48" s="2"/>
    </row>
    <row r="49" spans="1:16" ht="18">
      <c r="A49" s="55" t="s">
        <v>144</v>
      </c>
      <c r="B49" s="2"/>
      <c r="C49" s="2"/>
      <c r="D49" s="2"/>
      <c r="E49" s="2"/>
      <c r="F49" s="2"/>
      <c r="G49" s="2"/>
      <c r="H49" s="2"/>
      <c r="I49" s="2"/>
      <c r="J49" s="2"/>
      <c r="L49" s="2"/>
      <c r="M49" s="2"/>
      <c r="N49" s="2"/>
      <c r="O49" s="2"/>
      <c r="P49" s="2"/>
    </row>
    <row r="50" spans="1:11" ht="18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6" ht="18">
      <c r="A51" s="2" t="s">
        <v>156</v>
      </c>
      <c r="B51" s="2"/>
      <c r="C51" s="2"/>
      <c r="D51" s="2"/>
      <c r="E51" s="2"/>
      <c r="F51" s="2"/>
      <c r="G51" s="214" t="e">
        <f>'Page 3'!N63</f>
        <v>#DIV/0!</v>
      </c>
      <c r="H51" s="215"/>
      <c r="I51" s="216"/>
      <c r="J51" s="122">
        <v>46</v>
      </c>
      <c r="K51" s="2"/>
      <c r="L51" s="211" t="s">
        <v>224</v>
      </c>
      <c r="M51" s="212"/>
      <c r="N51" s="212"/>
      <c r="O51" s="213"/>
      <c r="P51" s="209">
        <v>0.05</v>
      </c>
    </row>
    <row r="52" spans="1:16" ht="18">
      <c r="A52" s="2"/>
      <c r="B52" s="2"/>
      <c r="C52" s="2"/>
      <c r="D52" s="2"/>
      <c r="E52" s="2"/>
      <c r="F52" s="2"/>
      <c r="G52" s="217"/>
      <c r="H52" s="218"/>
      <c r="I52" s="219"/>
      <c r="J52" s="122"/>
      <c r="K52" s="2"/>
      <c r="L52" s="212"/>
      <c r="M52" s="212"/>
      <c r="N52" s="212"/>
      <c r="O52" s="213"/>
      <c r="P52" s="210"/>
    </row>
    <row r="53" spans="1:16" ht="18">
      <c r="A53" s="2"/>
      <c r="B53" s="2"/>
      <c r="C53" s="2"/>
      <c r="D53" s="2"/>
      <c r="E53" s="2"/>
      <c r="F53" s="2"/>
      <c r="G53" s="16"/>
      <c r="H53" s="16"/>
      <c r="I53" s="16"/>
      <c r="J53" s="122"/>
      <c r="K53" s="2"/>
      <c r="L53" s="211" t="s">
        <v>225</v>
      </c>
      <c r="M53" s="212"/>
      <c r="N53" s="212"/>
      <c r="O53" s="213"/>
      <c r="P53" s="209">
        <v>0.053</v>
      </c>
    </row>
    <row r="54" spans="1:16" ht="18">
      <c r="A54" s="2" t="s">
        <v>73</v>
      </c>
      <c r="B54" s="2" t="s">
        <v>216</v>
      </c>
      <c r="C54" s="2"/>
      <c r="D54" s="2"/>
      <c r="E54" s="2"/>
      <c r="F54" s="2"/>
      <c r="G54" s="214">
        <f>'Page 3'!N68</f>
        <v>0</v>
      </c>
      <c r="H54" s="226"/>
      <c r="I54" s="227"/>
      <c r="J54" s="122">
        <v>47</v>
      </c>
      <c r="K54" s="2"/>
      <c r="L54" s="212"/>
      <c r="M54" s="212"/>
      <c r="N54" s="212"/>
      <c r="O54" s="213"/>
      <c r="P54" s="210"/>
    </row>
    <row r="55" spans="1:16" ht="18">
      <c r="A55" s="2"/>
      <c r="B55" s="2" t="s">
        <v>196</v>
      </c>
      <c r="C55" s="2"/>
      <c r="D55" s="2"/>
      <c r="E55" s="2"/>
      <c r="F55" s="2"/>
      <c r="G55" s="228"/>
      <c r="H55" s="229"/>
      <c r="I55" s="230"/>
      <c r="J55" s="122"/>
      <c r="K55" s="2"/>
      <c r="L55" s="211" t="s">
        <v>226</v>
      </c>
      <c r="M55" s="212"/>
      <c r="N55" s="212"/>
      <c r="O55" s="213"/>
      <c r="P55" s="209">
        <v>0.068</v>
      </c>
    </row>
    <row r="56" spans="1:16" ht="18">
      <c r="A56" s="2"/>
      <c r="B56" s="2"/>
      <c r="C56" s="2"/>
      <c r="D56" s="2"/>
      <c r="E56" s="2"/>
      <c r="F56" s="2"/>
      <c r="G56" s="72"/>
      <c r="H56" s="72"/>
      <c r="I56" s="72"/>
      <c r="J56" s="122"/>
      <c r="K56" s="2"/>
      <c r="L56" s="212"/>
      <c r="M56" s="212"/>
      <c r="N56" s="212"/>
      <c r="O56" s="213"/>
      <c r="P56" s="210"/>
    </row>
    <row r="57" spans="1:16" ht="18">
      <c r="A57" s="2" t="s">
        <v>73</v>
      </c>
      <c r="B57" s="2" t="s">
        <v>145</v>
      </c>
      <c r="C57" s="2"/>
      <c r="D57" s="2"/>
      <c r="E57" s="2"/>
      <c r="F57" s="2"/>
      <c r="G57" s="214"/>
      <c r="H57" s="215"/>
      <c r="I57" s="216"/>
      <c r="J57" s="122">
        <v>48</v>
      </c>
      <c r="K57" s="2"/>
      <c r="L57" s="247" t="s">
        <v>227</v>
      </c>
      <c r="M57" s="212"/>
      <c r="N57" s="212"/>
      <c r="O57" s="213"/>
      <c r="P57" s="209">
        <v>0.09</v>
      </c>
    </row>
    <row r="58" spans="1:16" ht="18">
      <c r="A58" s="2"/>
      <c r="B58" s="2"/>
      <c r="C58" s="2"/>
      <c r="D58" s="2"/>
      <c r="E58" s="2"/>
      <c r="F58" s="2"/>
      <c r="G58" s="217"/>
      <c r="H58" s="218"/>
      <c r="I58" s="219"/>
      <c r="J58" s="122"/>
      <c r="K58" s="2"/>
      <c r="L58" s="212"/>
      <c r="M58" s="212"/>
      <c r="N58" s="212"/>
      <c r="O58" s="213"/>
      <c r="P58" s="210"/>
    </row>
    <row r="59" spans="1:16" ht="18">
      <c r="A59" s="2"/>
      <c r="B59" s="2"/>
      <c r="C59" s="2"/>
      <c r="D59" s="2"/>
      <c r="E59" s="2"/>
      <c r="F59" s="2"/>
      <c r="G59" s="72"/>
      <c r="H59" s="72"/>
      <c r="I59" s="72"/>
      <c r="J59" s="122"/>
      <c r="K59" s="2"/>
      <c r="L59" s="211" t="s">
        <v>228</v>
      </c>
      <c r="M59" s="212"/>
      <c r="N59" s="212"/>
      <c r="O59" s="213"/>
      <c r="P59" s="209">
        <v>0.113</v>
      </c>
    </row>
    <row r="60" spans="1:16" ht="18">
      <c r="A60" s="2" t="s">
        <v>73</v>
      </c>
      <c r="B60" s="2" t="s">
        <v>125</v>
      </c>
      <c r="C60" s="2"/>
      <c r="D60" s="2"/>
      <c r="E60" s="2"/>
      <c r="F60" s="2"/>
      <c r="G60" s="214"/>
      <c r="H60" s="215"/>
      <c r="I60" s="216"/>
      <c r="J60" s="122">
        <v>49</v>
      </c>
      <c r="K60" s="2"/>
      <c r="L60" s="212"/>
      <c r="M60" s="212"/>
      <c r="N60" s="212"/>
      <c r="O60" s="213"/>
      <c r="P60" s="210"/>
    </row>
    <row r="61" spans="1:16" ht="18">
      <c r="A61" s="2"/>
      <c r="B61" s="2" t="s">
        <v>126</v>
      </c>
      <c r="C61" s="2"/>
      <c r="D61" s="2"/>
      <c r="E61" s="2"/>
      <c r="F61" s="2"/>
      <c r="G61" s="217"/>
      <c r="H61" s="218"/>
      <c r="I61" s="219"/>
      <c r="J61" s="122"/>
      <c r="K61" s="2"/>
      <c r="L61" s="211" t="s">
        <v>229</v>
      </c>
      <c r="M61" s="212"/>
      <c r="N61" s="212"/>
      <c r="O61" s="213"/>
      <c r="P61" s="209">
        <v>0.123</v>
      </c>
    </row>
    <row r="62" spans="1:16" ht="18">
      <c r="A62" s="61"/>
      <c r="B62" s="61"/>
      <c r="C62" s="61"/>
      <c r="D62" s="61"/>
      <c r="E62" s="61"/>
      <c r="F62" s="2"/>
      <c r="G62" s="72"/>
      <c r="H62" s="72"/>
      <c r="I62" s="72"/>
      <c r="J62" s="122"/>
      <c r="K62" s="61"/>
      <c r="L62" s="212"/>
      <c r="M62" s="212"/>
      <c r="N62" s="212"/>
      <c r="O62" s="213"/>
      <c r="P62" s="210"/>
    </row>
    <row r="63" spans="1:16" ht="18">
      <c r="A63" s="2" t="s">
        <v>73</v>
      </c>
      <c r="B63" s="2" t="s">
        <v>127</v>
      </c>
      <c r="C63" s="2"/>
      <c r="D63" s="2"/>
      <c r="E63" s="2"/>
      <c r="F63" s="2"/>
      <c r="G63" s="214"/>
      <c r="H63" s="215"/>
      <c r="I63" s="216"/>
      <c r="J63" s="122">
        <v>50</v>
      </c>
      <c r="K63" s="61"/>
      <c r="L63" s="246" t="s">
        <v>230</v>
      </c>
      <c r="M63" s="212"/>
      <c r="N63" s="212"/>
      <c r="O63" s="213"/>
      <c r="P63" s="209">
        <v>0.133</v>
      </c>
    </row>
    <row r="64" spans="1:16" ht="18">
      <c r="A64" s="2"/>
      <c r="B64" s="2" t="s">
        <v>128</v>
      </c>
      <c r="C64" s="2"/>
      <c r="D64" s="2"/>
      <c r="E64" s="2"/>
      <c r="F64" s="2"/>
      <c r="G64" s="217"/>
      <c r="H64" s="218"/>
      <c r="I64" s="219"/>
      <c r="J64" s="122"/>
      <c r="K64" s="61"/>
      <c r="L64" s="212"/>
      <c r="M64" s="212"/>
      <c r="N64" s="212"/>
      <c r="O64" s="213"/>
      <c r="P64" s="210"/>
    </row>
    <row r="65" spans="1:11" ht="18">
      <c r="A65" s="2"/>
      <c r="B65" s="2" t="s">
        <v>129</v>
      </c>
      <c r="C65" s="2"/>
      <c r="D65" s="2"/>
      <c r="E65" s="2"/>
      <c r="F65" s="2"/>
      <c r="G65" s="72"/>
      <c r="H65" s="72"/>
      <c r="I65" s="72"/>
      <c r="J65" s="122"/>
      <c r="K65" s="61"/>
    </row>
    <row r="66" spans="1:11" ht="18">
      <c r="A66" s="2"/>
      <c r="B66" s="2"/>
      <c r="C66" s="2"/>
      <c r="D66" s="2"/>
      <c r="E66" s="2"/>
      <c r="F66" s="2"/>
      <c r="G66" s="72"/>
      <c r="H66" s="72"/>
      <c r="I66" s="72"/>
      <c r="J66" s="122"/>
      <c r="K66" s="61"/>
    </row>
    <row r="67" spans="1:11" ht="18">
      <c r="A67" s="2" t="s">
        <v>73</v>
      </c>
      <c r="B67" s="2" t="s">
        <v>132</v>
      </c>
      <c r="C67" s="2"/>
      <c r="D67" s="2"/>
      <c r="E67" s="2"/>
      <c r="F67" s="2"/>
      <c r="G67" s="214"/>
      <c r="H67" s="215"/>
      <c r="I67" s="216"/>
      <c r="J67" s="122">
        <v>51</v>
      </c>
      <c r="K67" s="61"/>
    </row>
    <row r="68" spans="1:11" ht="18">
      <c r="A68" s="2"/>
      <c r="B68" s="2" t="s">
        <v>301</v>
      </c>
      <c r="C68" s="2"/>
      <c r="D68" s="2"/>
      <c r="E68" s="2"/>
      <c r="F68" s="2"/>
      <c r="G68" s="217"/>
      <c r="H68" s="218"/>
      <c r="I68" s="219"/>
      <c r="J68" s="122"/>
      <c r="K68" s="61"/>
    </row>
    <row r="69" spans="1:11" ht="18">
      <c r="A69" s="2"/>
      <c r="B69" s="2"/>
      <c r="C69" s="2"/>
      <c r="D69" s="2"/>
      <c r="E69" s="2"/>
      <c r="F69" s="2"/>
      <c r="G69" s="72"/>
      <c r="H69" s="72"/>
      <c r="I69" s="72"/>
      <c r="J69" s="122"/>
      <c r="K69" s="61"/>
    </row>
    <row r="70" spans="1:11" ht="18">
      <c r="A70" s="2" t="s">
        <v>73</v>
      </c>
      <c r="B70" s="2" t="s">
        <v>133</v>
      </c>
      <c r="C70" s="2"/>
      <c r="D70" s="2"/>
      <c r="E70" s="2"/>
      <c r="F70" s="2"/>
      <c r="G70" s="214"/>
      <c r="H70" s="215"/>
      <c r="I70" s="216"/>
      <c r="J70" s="122">
        <v>52</v>
      </c>
      <c r="K70" s="61"/>
    </row>
    <row r="71" spans="1:11" ht="18">
      <c r="A71" s="2"/>
      <c r="B71" s="2" t="s">
        <v>134</v>
      </c>
      <c r="C71" s="2"/>
      <c r="D71" s="2"/>
      <c r="E71" s="2"/>
      <c r="F71" s="2"/>
      <c r="G71" s="217"/>
      <c r="H71" s="218"/>
      <c r="I71" s="219"/>
      <c r="J71" s="122"/>
      <c r="K71" s="61"/>
    </row>
    <row r="72" spans="1:11" ht="18">
      <c r="A72" s="2"/>
      <c r="B72" s="2" t="s">
        <v>135</v>
      </c>
      <c r="C72" s="2"/>
      <c r="D72" s="2"/>
      <c r="E72" s="2"/>
      <c r="F72" s="2"/>
      <c r="G72" s="72"/>
      <c r="H72" s="72"/>
      <c r="I72" s="72"/>
      <c r="J72" s="122"/>
      <c r="K72" s="61"/>
    </row>
    <row r="73" spans="1:11" ht="18">
      <c r="A73" s="2"/>
      <c r="B73" s="2"/>
      <c r="C73" s="2"/>
      <c r="D73" s="2"/>
      <c r="E73" s="2"/>
      <c r="F73" s="2"/>
      <c r="G73" s="72"/>
      <c r="H73" s="72"/>
      <c r="I73" s="72"/>
      <c r="J73" s="122"/>
      <c r="K73" s="61"/>
    </row>
    <row r="74" spans="1:11" ht="18">
      <c r="A74" s="2" t="s">
        <v>73</v>
      </c>
      <c r="B74" s="2" t="s">
        <v>136</v>
      </c>
      <c r="C74" s="2"/>
      <c r="D74" s="2"/>
      <c r="E74" s="2"/>
      <c r="F74" s="2"/>
      <c r="G74" s="214"/>
      <c r="H74" s="215"/>
      <c r="I74" s="216"/>
      <c r="J74" s="122">
        <v>53</v>
      </c>
      <c r="K74" s="61"/>
    </row>
    <row r="75" spans="1:11" ht="18">
      <c r="A75" s="2"/>
      <c r="B75" s="2" t="s">
        <v>137</v>
      </c>
      <c r="C75" s="2"/>
      <c r="D75" s="2"/>
      <c r="E75" s="2"/>
      <c r="F75" s="2"/>
      <c r="G75" s="217"/>
      <c r="H75" s="218"/>
      <c r="I75" s="219"/>
      <c r="J75" s="122"/>
      <c r="K75" s="61"/>
    </row>
    <row r="76" spans="1:11" ht="18.75" thickBot="1">
      <c r="A76" s="2"/>
      <c r="B76" s="2" t="s">
        <v>138</v>
      </c>
      <c r="C76" s="2"/>
      <c r="D76" s="2"/>
      <c r="E76" s="2"/>
      <c r="F76" s="2"/>
      <c r="G76" s="72"/>
      <c r="H76" s="72"/>
      <c r="I76" s="72"/>
      <c r="J76" s="122"/>
      <c r="K76" s="61"/>
    </row>
    <row r="77" spans="1:11" ht="18">
      <c r="A77" s="55" t="s">
        <v>130</v>
      </c>
      <c r="B77" s="2"/>
      <c r="C77" s="2"/>
      <c r="D77" s="2"/>
      <c r="E77" s="2"/>
      <c r="F77" s="2"/>
      <c r="G77" s="220" t="e">
        <f>SUM(G51:I76)</f>
        <v>#DIV/0!</v>
      </c>
      <c r="H77" s="221"/>
      <c r="I77" s="222"/>
      <c r="J77" s="52">
        <v>54</v>
      </c>
      <c r="K77" s="61"/>
    </row>
    <row r="78" spans="1:11" ht="18.75" thickBot="1">
      <c r="A78" s="55" t="s">
        <v>131</v>
      </c>
      <c r="B78" s="2"/>
      <c r="C78" s="2"/>
      <c r="D78" s="2"/>
      <c r="E78" s="2"/>
      <c r="F78" s="2"/>
      <c r="G78" s="223"/>
      <c r="H78" s="224"/>
      <c r="I78" s="225"/>
      <c r="J78" s="2"/>
      <c r="K78" s="61"/>
    </row>
    <row r="79" spans="1:11" ht="18">
      <c r="A79" s="2"/>
      <c r="B79" s="2"/>
      <c r="C79" s="2"/>
      <c r="D79" s="2"/>
      <c r="E79" s="2"/>
      <c r="F79" s="2"/>
      <c r="G79" s="2"/>
      <c r="H79" s="2"/>
      <c r="I79" s="2"/>
      <c r="J79" s="2"/>
      <c r="K79" s="61"/>
    </row>
    <row r="80" spans="1:11" ht="1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2" spans="12:15" ht="18">
      <c r="L82" s="2"/>
      <c r="M82" s="2"/>
      <c r="N82" s="2"/>
      <c r="O82" s="123" t="s">
        <v>159</v>
      </c>
    </row>
  </sheetData>
  <sheetProtection/>
  <mergeCells count="38">
    <mergeCell ref="O36:O37"/>
    <mergeCell ref="G67:I68"/>
    <mergeCell ref="P59:P60"/>
    <mergeCell ref="P55:P56"/>
    <mergeCell ref="P57:P58"/>
    <mergeCell ref="F36:G37"/>
    <mergeCell ref="L63:O64"/>
    <mergeCell ref="P63:P64"/>
    <mergeCell ref="L57:O58"/>
    <mergeCell ref="L59:O60"/>
    <mergeCell ref="F33:G33"/>
    <mergeCell ref="K32:M33"/>
    <mergeCell ref="K36:M37"/>
    <mergeCell ref="P51:P52"/>
    <mergeCell ref="P53:P54"/>
    <mergeCell ref="F13:G13"/>
    <mergeCell ref="O27:O28"/>
    <mergeCell ref="O24:O25"/>
    <mergeCell ref="O12:O13"/>
    <mergeCell ref="O32:O33"/>
    <mergeCell ref="G70:I71"/>
    <mergeCell ref="G77:I78"/>
    <mergeCell ref="G74:I75"/>
    <mergeCell ref="G51:I52"/>
    <mergeCell ref="G57:I58"/>
    <mergeCell ref="G60:I61"/>
    <mergeCell ref="G63:I64"/>
    <mergeCell ref="G54:I55"/>
    <mergeCell ref="F32:G32"/>
    <mergeCell ref="O18:O19"/>
    <mergeCell ref="K12:M13"/>
    <mergeCell ref="O21:O22"/>
    <mergeCell ref="F12:G12"/>
    <mergeCell ref="P61:P62"/>
    <mergeCell ref="L61:O62"/>
    <mergeCell ref="L51:O52"/>
    <mergeCell ref="L53:O54"/>
    <mergeCell ref="L55:O5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  <headerFooter alignWithMargins="0">
    <oddFooter>&amp;L&amp;"Verdana,Regular"&amp;5&amp;F (V1)&amp;CPage 4&amp;R&amp;"Verdana,Regular"&amp;5&amp;D -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zoomScale="75" zoomScaleNormal="75" workbookViewId="0" topLeftCell="A4">
      <selection activeCell="H17" sqref="H17:N18"/>
    </sheetView>
  </sheetViews>
  <sheetFormatPr defaultColWidth="9.140625" defaultRowHeight="12.75"/>
  <cols>
    <col min="1" max="1" width="9.28125" style="32" bestFit="1" customWidth="1"/>
    <col min="2" max="2" width="9.140625" style="32" customWidth="1"/>
    <col min="3" max="3" width="16.57421875" style="32" customWidth="1"/>
    <col min="4" max="4" width="16.140625" style="32" customWidth="1"/>
    <col min="5" max="5" width="9.421875" style="32" customWidth="1"/>
    <col min="6" max="6" width="3.8515625" style="32" customWidth="1"/>
    <col min="7" max="7" width="17.57421875" style="32" customWidth="1"/>
    <col min="8" max="8" width="6.28125" style="32" customWidth="1"/>
    <col min="9" max="9" width="20.8515625" style="32" customWidth="1"/>
    <col min="10" max="10" width="6.28125" style="32" customWidth="1"/>
    <col min="11" max="11" width="9.140625" style="32" customWidth="1"/>
    <col min="12" max="12" width="6.421875" style="32" customWidth="1"/>
    <col min="13" max="13" width="3.28125" style="32" customWidth="1"/>
    <col min="14" max="14" width="21.28125" style="32" customWidth="1"/>
    <col min="15" max="15" width="10.57421875" style="32" customWidth="1"/>
    <col min="16" max="16384" width="9.140625" style="32" customWidth="1"/>
  </cols>
  <sheetData>
    <row r="1" spans="1:15" ht="18">
      <c r="A1" s="47" t="s">
        <v>303</v>
      </c>
      <c r="B1" s="40"/>
      <c r="C1" s="1"/>
      <c r="D1" s="1"/>
      <c r="E1" s="1"/>
      <c r="F1" s="1"/>
      <c r="G1" s="1"/>
      <c r="H1" s="1"/>
      <c r="I1" s="1"/>
      <c r="J1" s="1"/>
      <c r="K1" s="1"/>
      <c r="L1" s="7"/>
      <c r="M1" s="1"/>
      <c r="N1" s="41"/>
      <c r="O1" s="30"/>
    </row>
    <row r="2" spans="1:15" ht="18">
      <c r="A2" s="47"/>
      <c r="B2" s="40"/>
      <c r="C2" s="1"/>
      <c r="D2" s="1"/>
      <c r="E2" s="1"/>
      <c r="F2" s="1"/>
      <c r="G2" s="1"/>
      <c r="H2" s="1"/>
      <c r="I2" s="1"/>
      <c r="J2" s="1"/>
      <c r="K2" s="1"/>
      <c r="L2" s="7"/>
      <c r="M2" s="1"/>
      <c r="N2" s="41"/>
      <c r="O2" s="30"/>
    </row>
    <row r="3" spans="1:15" ht="18">
      <c r="A3" s="8" t="s">
        <v>150</v>
      </c>
      <c r="B3" s="40"/>
      <c r="C3" s="1"/>
      <c r="D3" s="1"/>
      <c r="E3" s="1"/>
      <c r="F3" s="1"/>
      <c r="G3" s="1"/>
      <c r="H3" s="1"/>
      <c r="I3" s="1"/>
      <c r="J3" s="1"/>
      <c r="K3" s="1"/>
      <c r="L3" s="7"/>
      <c r="M3" s="1"/>
      <c r="N3" s="41"/>
      <c r="O3" s="30"/>
    </row>
    <row r="4" spans="1:15" ht="18">
      <c r="A4" s="47"/>
      <c r="B4" s="40"/>
      <c r="C4" s="1"/>
      <c r="D4" s="1"/>
      <c r="E4" s="1"/>
      <c r="F4" s="250" t="s">
        <v>304</v>
      </c>
      <c r="G4" s="250"/>
      <c r="I4" s="250" t="s">
        <v>89</v>
      </c>
      <c r="J4" s="251"/>
      <c r="M4" s="1"/>
      <c r="O4" s="4" t="s">
        <v>13</v>
      </c>
    </row>
    <row r="5" spans="1:15" ht="18">
      <c r="A5" s="47"/>
      <c r="B5" s="40"/>
      <c r="C5" s="1"/>
      <c r="D5" s="1"/>
      <c r="E5" s="1"/>
      <c r="F5" s="250">
        <v>36</v>
      </c>
      <c r="G5" s="251"/>
      <c r="H5" s="1"/>
      <c r="I5" s="250" t="s">
        <v>103</v>
      </c>
      <c r="J5" s="251"/>
      <c r="M5" s="1"/>
      <c r="N5" s="66"/>
      <c r="O5" s="4"/>
    </row>
    <row r="6" spans="1:15" ht="18">
      <c r="A6" s="47"/>
      <c r="B6" s="40"/>
      <c r="C6" s="1"/>
      <c r="D6" s="1"/>
      <c r="E6" s="1"/>
      <c r="F6" s="250" t="s">
        <v>108</v>
      </c>
      <c r="G6" s="253"/>
      <c r="I6" s="250" t="s">
        <v>334</v>
      </c>
      <c r="J6" s="251"/>
      <c r="M6" s="1"/>
      <c r="N6" s="66" t="s">
        <v>59</v>
      </c>
      <c r="O6" s="4"/>
    </row>
    <row r="7" spans="2:15" ht="18">
      <c r="B7" s="40"/>
      <c r="C7" s="1"/>
      <c r="D7" s="1"/>
      <c r="E7" s="1"/>
      <c r="F7" s="250" t="s">
        <v>109</v>
      </c>
      <c r="G7" s="253"/>
      <c r="H7" s="10"/>
      <c r="I7" s="250" t="s">
        <v>232</v>
      </c>
      <c r="J7" s="251"/>
      <c r="M7" s="1"/>
      <c r="N7" s="66" t="s">
        <v>60</v>
      </c>
      <c r="O7" s="4"/>
    </row>
    <row r="8" spans="1:15" ht="18">
      <c r="A8" s="47"/>
      <c r="B8" s="40"/>
      <c r="C8" s="1"/>
      <c r="E8" s="7"/>
      <c r="F8" s="250" t="s">
        <v>197</v>
      </c>
      <c r="G8" s="253"/>
      <c r="H8" s="1"/>
      <c r="I8" s="250" t="s">
        <v>62</v>
      </c>
      <c r="J8" s="251"/>
      <c r="M8" s="1"/>
      <c r="N8" s="66" t="s">
        <v>65</v>
      </c>
      <c r="O8" s="4"/>
    </row>
    <row r="9" spans="1:15" ht="18">
      <c r="A9" s="47"/>
      <c r="B9" s="40"/>
      <c r="C9" s="1"/>
      <c r="D9" s="7" t="s">
        <v>61</v>
      </c>
      <c r="E9" s="7"/>
      <c r="F9" s="250" t="s">
        <v>110</v>
      </c>
      <c r="G9" s="253"/>
      <c r="H9" s="1"/>
      <c r="I9" s="250" t="s">
        <v>63</v>
      </c>
      <c r="J9" s="251"/>
      <c r="M9" s="1"/>
      <c r="N9" s="66" t="s">
        <v>90</v>
      </c>
      <c r="O9" s="4"/>
    </row>
    <row r="10" spans="1:15" ht="18">
      <c r="A10" s="1"/>
      <c r="B10" s="1"/>
      <c r="C10" s="1"/>
      <c r="D10" s="1"/>
      <c r="E10" s="1"/>
      <c r="F10" s="95"/>
      <c r="G10" s="7"/>
      <c r="H10" s="1"/>
      <c r="I10" s="1"/>
      <c r="J10" s="1"/>
      <c r="M10" s="1"/>
      <c r="N10" s="41"/>
      <c r="O10" s="6"/>
    </row>
    <row r="11" spans="1:15" ht="18">
      <c r="A11" s="1" t="s">
        <v>64</v>
      </c>
      <c r="B11" s="1"/>
      <c r="C11" s="1"/>
      <c r="D11" s="254" t="e">
        <f>IF('Page 4'!G77&gt;=111377,13.3%,IF('Page 4'!G77&gt;=70631,12.3%,IF('Page 4'!G77&gt;=49473,11.3%,IF('Page 4'!G77&gt;=26824,9%,IF('Page 4'!G77&gt;=21388,6.8%,IF('Page 4'!G77&gt;=15432,5.3%,IF('Page 4'!G77&gt;0,5%)))))))</f>
        <v>#DIV/0!</v>
      </c>
      <c r="E11" s="13">
        <v>55</v>
      </c>
      <c r="F11" s="252" t="e">
        <f>SUM('Page 3'!N63)*D11</f>
        <v>#DIV/0!</v>
      </c>
      <c r="G11" s="227"/>
      <c r="H11" s="14">
        <v>59</v>
      </c>
      <c r="I11" s="214"/>
      <c r="J11" s="227"/>
      <c r="K11" s="14">
        <v>63</v>
      </c>
      <c r="M11" s="68" t="s">
        <v>24</v>
      </c>
      <c r="N11" s="248" t="e">
        <f>F11-I11</f>
        <v>#DIV/0!</v>
      </c>
      <c r="O11" s="6">
        <v>67</v>
      </c>
    </row>
    <row r="12" spans="1:15" ht="18">
      <c r="A12" s="1" t="s">
        <v>116</v>
      </c>
      <c r="B12" s="1"/>
      <c r="C12" s="1"/>
      <c r="D12" s="255"/>
      <c r="E12" s="13"/>
      <c r="F12" s="228"/>
      <c r="G12" s="230"/>
      <c r="H12" s="14"/>
      <c r="I12" s="228"/>
      <c r="J12" s="230"/>
      <c r="K12" s="14"/>
      <c r="M12" s="68"/>
      <c r="N12" s="249"/>
      <c r="O12" s="6"/>
    </row>
    <row r="13" spans="1:15" ht="18">
      <c r="A13" s="1"/>
      <c r="B13" s="1"/>
      <c r="C13" s="1"/>
      <c r="D13" s="70"/>
      <c r="E13" s="13"/>
      <c r="F13" s="71"/>
      <c r="G13" s="72"/>
      <c r="H13" s="14"/>
      <c r="I13" s="73"/>
      <c r="J13" s="71"/>
      <c r="K13" s="14"/>
      <c r="M13" s="74"/>
      <c r="N13" s="17"/>
      <c r="O13" s="6"/>
    </row>
    <row r="14" spans="1:15" ht="18">
      <c r="A14" s="1" t="s">
        <v>66</v>
      </c>
      <c r="B14" s="1"/>
      <c r="C14" s="1"/>
      <c r="D14" s="256"/>
      <c r="E14" s="13">
        <v>56</v>
      </c>
      <c r="F14" s="252" t="e">
        <f>SUM('Page 3'!N63)*D14</f>
        <v>#DIV/0!</v>
      </c>
      <c r="G14" s="227"/>
      <c r="H14" s="14">
        <v>60</v>
      </c>
      <c r="I14" s="214"/>
      <c r="J14" s="227"/>
      <c r="K14" s="14">
        <v>64</v>
      </c>
      <c r="M14" s="68" t="s">
        <v>24</v>
      </c>
      <c r="N14" s="248" t="e">
        <f>F14-I14</f>
        <v>#DIV/0!</v>
      </c>
      <c r="O14" s="6">
        <v>68</v>
      </c>
    </row>
    <row r="15" spans="1:15" ht="18">
      <c r="A15" s="1" t="s">
        <v>116</v>
      </c>
      <c r="B15" s="1"/>
      <c r="C15" s="1"/>
      <c r="D15" s="257"/>
      <c r="E15" s="13"/>
      <c r="F15" s="228"/>
      <c r="G15" s="230"/>
      <c r="H15" s="14"/>
      <c r="I15" s="228"/>
      <c r="J15" s="230"/>
      <c r="K15" s="14"/>
      <c r="M15" s="74"/>
      <c r="N15" s="249"/>
      <c r="O15" s="6"/>
    </row>
    <row r="16" spans="1:15" ht="18">
      <c r="A16" s="1"/>
      <c r="B16" s="1"/>
      <c r="C16" s="1"/>
      <c r="D16" s="2"/>
      <c r="E16" s="13"/>
      <c r="F16" s="71"/>
      <c r="G16" s="72"/>
      <c r="H16" s="14"/>
      <c r="I16" s="73"/>
      <c r="J16" s="71"/>
      <c r="K16" s="14"/>
      <c r="M16" s="74"/>
      <c r="N16" s="17"/>
      <c r="O16" s="6"/>
    </row>
    <row r="17" spans="1:15" ht="18">
      <c r="A17" s="1" t="s">
        <v>121</v>
      </c>
      <c r="B17" s="1"/>
      <c r="C17" s="1"/>
      <c r="D17" s="76">
        <v>0</v>
      </c>
      <c r="E17" s="13">
        <v>57</v>
      </c>
      <c r="F17" s="252" t="e">
        <f>SUM(D19,D18,D17*'Page 3'!N63)</f>
        <v>#DIV/0!</v>
      </c>
      <c r="G17" s="227"/>
      <c r="H17" s="14">
        <v>61</v>
      </c>
      <c r="I17" s="214"/>
      <c r="J17" s="227"/>
      <c r="K17" s="14">
        <v>65</v>
      </c>
      <c r="M17" s="68" t="s">
        <v>24</v>
      </c>
      <c r="N17" s="248" t="e">
        <f>F17-I17</f>
        <v>#DIV/0!</v>
      </c>
      <c r="O17" s="6">
        <v>69</v>
      </c>
    </row>
    <row r="18" spans="1:15" ht="18">
      <c r="A18" s="1" t="s">
        <v>122</v>
      </c>
      <c r="B18" s="1"/>
      <c r="C18" s="1"/>
      <c r="D18" s="77">
        <v>0</v>
      </c>
      <c r="E18" s="13" t="s">
        <v>161</v>
      </c>
      <c r="F18" s="228"/>
      <c r="G18" s="230"/>
      <c r="H18" s="14"/>
      <c r="I18" s="228"/>
      <c r="J18" s="230"/>
      <c r="K18" s="14"/>
      <c r="M18" s="74"/>
      <c r="N18" s="249"/>
      <c r="O18" s="6"/>
    </row>
    <row r="19" spans="1:15" ht="18">
      <c r="A19" s="1" t="s">
        <v>305</v>
      </c>
      <c r="B19" s="1"/>
      <c r="C19" s="1"/>
      <c r="D19" s="77">
        <v>0</v>
      </c>
      <c r="E19" s="13" t="s">
        <v>162</v>
      </c>
      <c r="F19" s="71"/>
      <c r="G19" s="72"/>
      <c r="H19" s="14"/>
      <c r="I19" s="73"/>
      <c r="J19" s="71"/>
      <c r="K19" s="14"/>
      <c r="M19" s="74"/>
      <c r="N19" s="17"/>
      <c r="O19" s="6"/>
    </row>
    <row r="20" spans="1:15" ht="18">
      <c r="A20" s="1"/>
      <c r="B20" s="1"/>
      <c r="C20" s="1"/>
      <c r="D20" s="2"/>
      <c r="E20" s="13"/>
      <c r="F20" s="71"/>
      <c r="G20" s="72"/>
      <c r="H20" s="14"/>
      <c r="I20" s="73"/>
      <c r="J20" s="71"/>
      <c r="K20" s="14"/>
      <c r="M20" s="74"/>
      <c r="N20" s="17"/>
      <c r="O20" s="6"/>
    </row>
    <row r="21" spans="1:15" ht="18">
      <c r="A21" s="1" t="s">
        <v>67</v>
      </c>
      <c r="B21" s="1"/>
      <c r="C21" s="1"/>
      <c r="D21" s="256">
        <v>0.14</v>
      </c>
      <c r="E21" s="13">
        <v>58</v>
      </c>
      <c r="F21" s="252" t="e">
        <f>SUM('Page 3'!N63)*'Page 5'!D21:D22</f>
        <v>#DIV/0!</v>
      </c>
      <c r="G21" s="227"/>
      <c r="H21" s="14">
        <v>62</v>
      </c>
      <c r="I21" s="252"/>
      <c r="J21" s="227"/>
      <c r="K21" s="14">
        <v>66</v>
      </c>
      <c r="M21" s="68" t="s">
        <v>24</v>
      </c>
      <c r="N21" s="248" t="e">
        <f>F21-I21</f>
        <v>#DIV/0!</v>
      </c>
      <c r="O21" s="6">
        <v>70</v>
      </c>
    </row>
    <row r="22" spans="1:15" ht="18">
      <c r="A22" s="1" t="s">
        <v>65</v>
      </c>
      <c r="B22" s="1"/>
      <c r="C22" s="1"/>
      <c r="D22" s="255"/>
      <c r="E22" s="1"/>
      <c r="F22" s="228"/>
      <c r="G22" s="230"/>
      <c r="H22" s="78"/>
      <c r="I22" s="228"/>
      <c r="J22" s="230"/>
      <c r="K22" s="78"/>
      <c r="M22" s="68"/>
      <c r="N22" s="249"/>
      <c r="O22" s="6"/>
    </row>
    <row r="23" spans="1:15" ht="18">
      <c r="A23" s="1"/>
      <c r="B23" s="1"/>
      <c r="C23" s="1"/>
      <c r="D23" s="1"/>
      <c r="E23" s="1"/>
      <c r="F23" s="80"/>
      <c r="G23" s="80"/>
      <c r="H23" s="74"/>
      <c r="I23" s="74"/>
      <c r="J23" s="74"/>
      <c r="K23" s="74"/>
      <c r="L23" s="96"/>
      <c r="M23" s="68"/>
      <c r="N23" s="17"/>
      <c r="O23" s="6"/>
    </row>
    <row r="24" spans="1:15" ht="18">
      <c r="A24" s="1" t="s">
        <v>98</v>
      </c>
      <c r="B24" s="1"/>
      <c r="C24" s="1"/>
      <c r="D24" s="1"/>
      <c r="E24" s="1"/>
      <c r="F24" s="80"/>
      <c r="G24" s="80"/>
      <c r="H24" s="74"/>
      <c r="I24" s="80"/>
      <c r="J24" s="74"/>
      <c r="K24" s="74"/>
      <c r="L24" s="96"/>
      <c r="M24" s="68"/>
      <c r="N24" s="248" t="e">
        <f>N11+N14+N17+N21</f>
        <v>#DIV/0!</v>
      </c>
      <c r="O24" s="6">
        <v>71</v>
      </c>
    </row>
    <row r="25" spans="1:15" ht="18">
      <c r="A25" s="1"/>
      <c r="B25" s="1"/>
      <c r="C25" s="1"/>
      <c r="D25" s="1"/>
      <c r="E25" s="1"/>
      <c r="F25" s="80"/>
      <c r="G25" s="80"/>
      <c r="H25" s="74"/>
      <c r="I25" s="74"/>
      <c r="J25" s="74"/>
      <c r="K25" s="74"/>
      <c r="L25" s="96"/>
      <c r="M25" s="68"/>
      <c r="N25" s="249"/>
      <c r="O25" s="6"/>
    </row>
    <row r="26" spans="1:15" ht="18">
      <c r="A26" s="1"/>
      <c r="B26" s="1"/>
      <c r="C26" s="1"/>
      <c r="D26" s="1"/>
      <c r="E26" s="1"/>
      <c r="F26" s="89"/>
      <c r="G26" s="89"/>
      <c r="H26" s="90"/>
      <c r="I26" s="90"/>
      <c r="J26" s="90"/>
      <c r="K26" s="3"/>
      <c r="L26" s="70"/>
      <c r="M26" s="7"/>
      <c r="N26" s="5"/>
      <c r="O26" s="6"/>
    </row>
    <row r="27" spans="1:15" ht="18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/>
      <c r="O27" s="4"/>
    </row>
    <row r="28" spans="1:16" ht="18">
      <c r="A28" s="55" t="s">
        <v>151</v>
      </c>
      <c r="B28" s="61"/>
      <c r="C28" s="61"/>
      <c r="D28" s="61"/>
      <c r="E28" s="61"/>
      <c r="F28" s="61"/>
      <c r="G28" s="61"/>
      <c r="H28" s="61"/>
      <c r="I28" s="62"/>
      <c r="J28" s="62"/>
      <c r="K28" s="61"/>
      <c r="L28" s="61"/>
      <c r="M28" s="61"/>
      <c r="N28" s="61"/>
      <c r="O28" s="61"/>
      <c r="P28" s="61"/>
    </row>
    <row r="29" spans="1:16" ht="18">
      <c r="A29" s="47"/>
      <c r="B29" s="40"/>
      <c r="C29" s="1"/>
      <c r="D29" s="1"/>
      <c r="E29" s="1"/>
      <c r="F29" s="250" t="s">
        <v>304</v>
      </c>
      <c r="G29" s="250"/>
      <c r="I29" s="250" t="s">
        <v>89</v>
      </c>
      <c r="J29" s="250"/>
      <c r="K29" s="7"/>
      <c r="L29" s="61"/>
      <c r="M29" s="61"/>
      <c r="N29" s="61"/>
      <c r="O29" s="61"/>
      <c r="P29" s="61"/>
    </row>
    <row r="30" spans="1:16" ht="18">
      <c r="A30" s="47"/>
      <c r="B30" s="40"/>
      <c r="C30" s="1"/>
      <c r="D30" s="1"/>
      <c r="E30" s="1"/>
      <c r="F30" s="250">
        <v>37</v>
      </c>
      <c r="G30" s="251"/>
      <c r="H30" s="1"/>
      <c r="I30" s="250" t="s">
        <v>104</v>
      </c>
      <c r="J30" s="250"/>
      <c r="K30" s="64"/>
      <c r="L30" s="61"/>
      <c r="M30" s="61"/>
      <c r="N30" s="61"/>
      <c r="O30" s="61"/>
      <c r="P30" s="61"/>
    </row>
    <row r="31" spans="1:16" ht="18">
      <c r="A31" s="47"/>
      <c r="B31" s="40"/>
      <c r="C31" s="1"/>
      <c r="D31" s="1"/>
      <c r="E31" s="1"/>
      <c r="F31" s="250" t="s">
        <v>108</v>
      </c>
      <c r="G31" s="253"/>
      <c r="I31" s="250" t="s">
        <v>335</v>
      </c>
      <c r="J31" s="251"/>
      <c r="K31" s="64"/>
      <c r="L31" s="61"/>
      <c r="M31" s="1"/>
      <c r="N31" s="66" t="s">
        <v>59</v>
      </c>
      <c r="O31" s="4"/>
      <c r="P31" s="61"/>
    </row>
    <row r="32" spans="2:16" ht="18">
      <c r="B32" s="40"/>
      <c r="C32" s="1"/>
      <c r="D32" s="1"/>
      <c r="E32" s="1"/>
      <c r="F32" s="250" t="s">
        <v>109</v>
      </c>
      <c r="G32" s="253"/>
      <c r="H32" s="10"/>
      <c r="I32" s="250" t="s">
        <v>232</v>
      </c>
      <c r="J32" s="250"/>
      <c r="K32" s="7"/>
      <c r="L32" s="61"/>
      <c r="M32" s="1"/>
      <c r="N32" s="66" t="s">
        <v>60</v>
      </c>
      <c r="O32" s="4"/>
      <c r="P32" s="61"/>
    </row>
    <row r="33" spans="1:16" ht="18">
      <c r="A33" s="47"/>
      <c r="B33" s="40"/>
      <c r="C33" s="1"/>
      <c r="E33" s="7"/>
      <c r="F33" s="250" t="s">
        <v>198</v>
      </c>
      <c r="G33" s="253"/>
      <c r="H33" s="1"/>
      <c r="I33" s="250" t="s">
        <v>62</v>
      </c>
      <c r="J33" s="250"/>
      <c r="K33" s="7"/>
      <c r="L33" s="61"/>
      <c r="M33" s="1"/>
      <c r="N33" s="66" t="s">
        <v>65</v>
      </c>
      <c r="O33" s="4"/>
      <c r="P33" s="61"/>
    </row>
    <row r="34" spans="1:16" ht="18">
      <c r="A34" s="47"/>
      <c r="B34" s="40"/>
      <c r="C34" s="1"/>
      <c r="D34" s="7" t="s">
        <v>61</v>
      </c>
      <c r="E34" s="7"/>
      <c r="F34" s="250" t="s">
        <v>110</v>
      </c>
      <c r="G34" s="253"/>
      <c r="H34" s="1"/>
      <c r="I34" s="250" t="s">
        <v>88</v>
      </c>
      <c r="J34" s="250"/>
      <c r="K34" s="7"/>
      <c r="L34" s="61"/>
      <c r="M34" s="1"/>
      <c r="N34" s="66" t="s">
        <v>90</v>
      </c>
      <c r="O34" s="4"/>
      <c r="P34" s="61"/>
    </row>
    <row r="35" spans="1:16" ht="18">
      <c r="A35" s="1"/>
      <c r="B35" s="1"/>
      <c r="C35" s="1"/>
      <c r="D35" s="1"/>
      <c r="E35" s="1"/>
      <c r="F35" s="30"/>
      <c r="G35" s="1"/>
      <c r="H35" s="1"/>
      <c r="I35" s="1"/>
      <c r="J35" s="1"/>
      <c r="K35" s="7"/>
      <c r="L35" s="61"/>
      <c r="M35" s="1"/>
      <c r="N35" s="41"/>
      <c r="O35" s="6"/>
      <c r="P35" s="61"/>
    </row>
    <row r="36" spans="1:16" ht="18">
      <c r="A36" s="1" t="s">
        <v>64</v>
      </c>
      <c r="B36" s="1"/>
      <c r="C36" s="1"/>
      <c r="D36" s="254" t="e">
        <f>D11</f>
        <v>#DIV/0!</v>
      </c>
      <c r="E36" s="13">
        <v>72</v>
      </c>
      <c r="F36" s="252" t="e">
        <f>SUM('Page 3'!N68)*D36</f>
        <v>#DIV/0!</v>
      </c>
      <c r="G36" s="227"/>
      <c r="H36" s="14">
        <v>76</v>
      </c>
      <c r="I36" s="214"/>
      <c r="J36" s="216"/>
      <c r="K36" s="67">
        <v>80</v>
      </c>
      <c r="L36" s="61"/>
      <c r="M36" s="68" t="s">
        <v>24</v>
      </c>
      <c r="N36" s="248" t="e">
        <f>F36-I36</f>
        <v>#DIV/0!</v>
      </c>
      <c r="O36" s="6">
        <v>84</v>
      </c>
      <c r="P36" s="61"/>
    </row>
    <row r="37" spans="1:16" ht="18">
      <c r="A37" s="1" t="s">
        <v>116</v>
      </c>
      <c r="B37" s="1"/>
      <c r="C37" s="1"/>
      <c r="D37" s="255"/>
      <c r="E37" s="13"/>
      <c r="F37" s="228"/>
      <c r="G37" s="230"/>
      <c r="H37" s="14"/>
      <c r="I37" s="228"/>
      <c r="J37" s="230"/>
      <c r="K37" s="69"/>
      <c r="L37" s="61"/>
      <c r="M37" s="68"/>
      <c r="N37" s="249"/>
      <c r="O37" s="6"/>
      <c r="P37" s="61"/>
    </row>
    <row r="38" spans="1:16" ht="18">
      <c r="A38" s="1"/>
      <c r="B38" s="1"/>
      <c r="C38" s="1"/>
      <c r="D38" s="70"/>
      <c r="E38" s="13"/>
      <c r="F38" s="71"/>
      <c r="G38" s="72"/>
      <c r="H38" s="14"/>
      <c r="I38" s="73"/>
      <c r="J38" s="73"/>
      <c r="K38" s="69"/>
      <c r="L38" s="61"/>
      <c r="M38" s="74"/>
      <c r="N38" s="17"/>
      <c r="O38" s="6"/>
      <c r="P38" s="61"/>
    </row>
    <row r="39" spans="1:16" ht="18">
      <c r="A39" s="1" t="s">
        <v>66</v>
      </c>
      <c r="B39" s="1"/>
      <c r="C39" s="1"/>
      <c r="D39" s="256">
        <f>D14</f>
        <v>0</v>
      </c>
      <c r="E39" s="13">
        <v>73</v>
      </c>
      <c r="F39" s="252">
        <f>SUM('Page 3'!N68)*D39</f>
        <v>0</v>
      </c>
      <c r="G39" s="227"/>
      <c r="H39" s="14">
        <v>77</v>
      </c>
      <c r="I39" s="214"/>
      <c r="J39" s="216"/>
      <c r="K39" s="67">
        <v>81</v>
      </c>
      <c r="L39" s="61"/>
      <c r="M39" s="68" t="s">
        <v>24</v>
      </c>
      <c r="N39" s="248">
        <f>F39-I39</f>
        <v>0</v>
      </c>
      <c r="O39" s="6">
        <v>85</v>
      </c>
      <c r="P39" s="61"/>
    </row>
    <row r="40" spans="1:16" ht="18">
      <c r="A40" s="1" t="s">
        <v>116</v>
      </c>
      <c r="B40" s="1"/>
      <c r="C40" s="1"/>
      <c r="D40" s="257"/>
      <c r="E40" s="13"/>
      <c r="F40" s="228"/>
      <c r="G40" s="230"/>
      <c r="H40" s="14"/>
      <c r="I40" s="228"/>
      <c r="J40" s="230"/>
      <c r="K40" s="67"/>
      <c r="L40" s="61"/>
      <c r="M40" s="74"/>
      <c r="N40" s="249"/>
      <c r="O40" s="6"/>
      <c r="P40" s="61"/>
    </row>
    <row r="41" spans="1:16" ht="18">
      <c r="A41" s="1"/>
      <c r="B41" s="1"/>
      <c r="C41" s="1"/>
      <c r="D41" s="2"/>
      <c r="E41" s="13"/>
      <c r="F41" s="71"/>
      <c r="G41" s="72"/>
      <c r="H41" s="14"/>
      <c r="I41" s="73"/>
      <c r="J41" s="73"/>
      <c r="K41" s="67"/>
      <c r="L41" s="61"/>
      <c r="M41" s="74"/>
      <c r="N41" s="17"/>
      <c r="O41" s="6"/>
      <c r="P41" s="61"/>
    </row>
    <row r="42" spans="1:16" ht="18">
      <c r="A42" s="1" t="s">
        <v>121</v>
      </c>
      <c r="B42" s="1"/>
      <c r="C42" s="1"/>
      <c r="D42" s="76">
        <v>0</v>
      </c>
      <c r="E42" s="13">
        <v>74</v>
      </c>
      <c r="F42" s="252">
        <f>SUM(D44,D43,D42*'Page 3'!N68)</f>
        <v>0</v>
      </c>
      <c r="G42" s="227"/>
      <c r="H42" s="14">
        <v>78</v>
      </c>
      <c r="I42" s="214"/>
      <c r="J42" s="216"/>
      <c r="K42" s="67">
        <v>82</v>
      </c>
      <c r="L42" s="61"/>
      <c r="M42" s="68" t="s">
        <v>24</v>
      </c>
      <c r="N42" s="248">
        <f>F42-I42</f>
        <v>0</v>
      </c>
      <c r="O42" s="6">
        <v>86</v>
      </c>
      <c r="P42" s="61"/>
    </row>
    <row r="43" spans="1:16" ht="18">
      <c r="A43" s="1" t="s">
        <v>122</v>
      </c>
      <c r="B43" s="1"/>
      <c r="C43" s="1"/>
      <c r="D43" s="77">
        <v>0</v>
      </c>
      <c r="E43" s="13" t="s">
        <v>163</v>
      </c>
      <c r="F43" s="228"/>
      <c r="G43" s="230"/>
      <c r="H43" s="14"/>
      <c r="I43" s="228"/>
      <c r="J43" s="230"/>
      <c r="K43" s="67"/>
      <c r="L43" s="61"/>
      <c r="M43" s="74"/>
      <c r="N43" s="249"/>
      <c r="O43" s="6"/>
      <c r="P43" s="61"/>
    </row>
    <row r="44" spans="1:16" ht="18">
      <c r="A44" s="1" t="s">
        <v>305</v>
      </c>
      <c r="B44" s="1"/>
      <c r="C44" s="1"/>
      <c r="D44" s="77">
        <v>0</v>
      </c>
      <c r="E44" s="13" t="s">
        <v>164</v>
      </c>
      <c r="F44" s="71"/>
      <c r="G44" s="72"/>
      <c r="H44" s="14"/>
      <c r="I44" s="73"/>
      <c r="J44" s="73"/>
      <c r="K44" s="67"/>
      <c r="L44" s="61"/>
      <c r="M44" s="74"/>
      <c r="N44" s="17"/>
      <c r="O44" s="6"/>
      <c r="P44" s="61"/>
    </row>
    <row r="45" spans="1:16" ht="18">
      <c r="A45" s="1"/>
      <c r="B45" s="1"/>
      <c r="C45" s="1"/>
      <c r="D45" s="2"/>
      <c r="E45" s="13"/>
      <c r="F45" s="71"/>
      <c r="G45" s="72"/>
      <c r="H45" s="14"/>
      <c r="I45" s="73"/>
      <c r="J45" s="73"/>
      <c r="K45" s="67"/>
      <c r="L45" s="61"/>
      <c r="M45" s="74"/>
      <c r="N45" s="17"/>
      <c r="O45" s="6"/>
      <c r="P45" s="61"/>
    </row>
    <row r="46" spans="1:16" ht="18">
      <c r="A46" s="1" t="s">
        <v>67</v>
      </c>
      <c r="B46" s="1"/>
      <c r="C46" s="1"/>
      <c r="D46" s="256">
        <v>0.14</v>
      </c>
      <c r="E46" s="13">
        <v>75</v>
      </c>
      <c r="F46" s="252">
        <f>SUM('Page 3'!N68)*'Page 5'!D46:D47</f>
        <v>0</v>
      </c>
      <c r="G46" s="227"/>
      <c r="H46" s="14">
        <v>79</v>
      </c>
      <c r="I46" s="214"/>
      <c r="J46" s="216"/>
      <c r="K46" s="67">
        <v>83</v>
      </c>
      <c r="L46" s="61"/>
      <c r="M46" s="68" t="s">
        <v>24</v>
      </c>
      <c r="N46" s="248">
        <f>F46-I46</f>
        <v>0</v>
      </c>
      <c r="O46" s="6">
        <v>87</v>
      </c>
      <c r="P46" s="61"/>
    </row>
    <row r="47" spans="1:16" ht="18">
      <c r="A47" s="1" t="s">
        <v>65</v>
      </c>
      <c r="B47" s="1"/>
      <c r="C47" s="1"/>
      <c r="D47" s="255"/>
      <c r="E47" s="1"/>
      <c r="F47" s="228"/>
      <c r="G47" s="230"/>
      <c r="H47" s="78"/>
      <c r="I47" s="217"/>
      <c r="J47" s="219"/>
      <c r="K47" s="79"/>
      <c r="L47" s="61"/>
      <c r="M47" s="68"/>
      <c r="N47" s="249"/>
      <c r="O47" s="6"/>
      <c r="P47" s="61"/>
    </row>
    <row r="48" spans="1:16" ht="18">
      <c r="A48" s="1"/>
      <c r="B48" s="1"/>
      <c r="C48" s="1"/>
      <c r="D48" s="1"/>
      <c r="E48" s="1"/>
      <c r="F48" s="80"/>
      <c r="G48" s="80"/>
      <c r="H48" s="74"/>
      <c r="I48" s="61"/>
      <c r="J48" s="61"/>
      <c r="K48" s="61"/>
      <c r="L48" s="61"/>
      <c r="M48" s="68"/>
      <c r="N48" s="17"/>
      <c r="O48" s="6"/>
      <c r="P48" s="61"/>
    </row>
    <row r="49" spans="1:16" ht="18">
      <c r="A49" s="1" t="s">
        <v>98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8"/>
      <c r="N49" s="248" t="e">
        <f>N36+N39+N42+N46</f>
        <v>#DIV/0!</v>
      </c>
      <c r="O49" s="6">
        <v>88</v>
      </c>
      <c r="P49" s="61"/>
    </row>
    <row r="50" spans="1:16" ht="18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8"/>
      <c r="N50" s="249"/>
      <c r="O50" s="6"/>
      <c r="P50" s="61"/>
    </row>
    <row r="51" spans="1:16" ht="18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8"/>
      <c r="N51" s="17"/>
      <c r="O51" s="6"/>
      <c r="P51" s="61"/>
    </row>
    <row r="52" spans="1:16" ht="18">
      <c r="A52" s="2" t="s">
        <v>306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8"/>
      <c r="N52" s="17"/>
      <c r="O52" s="6"/>
      <c r="P52" s="61"/>
    </row>
    <row r="53" spans="1:16" ht="18">
      <c r="A53" s="53" t="s">
        <v>167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8"/>
      <c r="N53" s="17"/>
      <c r="O53" s="6"/>
      <c r="P53" s="61"/>
    </row>
    <row r="54" spans="1:16" ht="18">
      <c r="A54" s="2" t="s">
        <v>307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8"/>
      <c r="N54" s="17"/>
      <c r="O54" s="6"/>
      <c r="P54" s="61"/>
    </row>
    <row r="55" spans="1:16" ht="18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8"/>
      <c r="N55" s="17"/>
      <c r="O55" s="6"/>
      <c r="P55" s="61"/>
    </row>
    <row r="56" spans="1:16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 ht="18">
      <c r="A57" s="97" t="s">
        <v>149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9"/>
      <c r="O57" s="4">
        <v>89</v>
      </c>
      <c r="P57" s="61"/>
    </row>
    <row r="58" spans="1:16" ht="12.75">
      <c r="A58" s="10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101"/>
      <c r="O58" s="61"/>
      <c r="P58" s="61"/>
    </row>
    <row r="59" spans="1:16" ht="18">
      <c r="A59" s="102" t="s">
        <v>146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101"/>
      <c r="O59" s="61"/>
      <c r="P59" s="61"/>
    </row>
    <row r="60" spans="1:16" ht="18">
      <c r="A60" s="102" t="s">
        <v>147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101"/>
      <c r="O60" s="61"/>
      <c r="P60" s="61"/>
    </row>
    <row r="61" spans="1:16" ht="12.75">
      <c r="A61" s="10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101"/>
      <c r="O61" s="61"/>
      <c r="P61" s="61"/>
    </row>
    <row r="62" spans="1:16" ht="18">
      <c r="A62" s="102" t="s">
        <v>148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101"/>
      <c r="O62" s="61"/>
      <c r="P62" s="61"/>
    </row>
    <row r="63" spans="1:16" ht="18">
      <c r="A63" s="102" t="s">
        <v>155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101"/>
      <c r="O63" s="61"/>
      <c r="P63" s="61"/>
    </row>
    <row r="64" spans="1:16" ht="12.75">
      <c r="A64" s="100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101"/>
      <c r="O64" s="61"/>
      <c r="P64" s="61"/>
    </row>
    <row r="65" spans="1:16" ht="12.75">
      <c r="A65" s="100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101"/>
      <c r="O65" s="61"/>
      <c r="P65" s="61"/>
    </row>
    <row r="66" spans="1:16" ht="12.75">
      <c r="A66" s="10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101"/>
      <c r="O66" s="61"/>
      <c r="P66" s="61"/>
    </row>
    <row r="67" spans="1:16" ht="12.75">
      <c r="A67" s="100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101"/>
      <c r="O67" s="61"/>
      <c r="P67" s="61"/>
    </row>
    <row r="68" spans="1:16" ht="12.75">
      <c r="A68" s="100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101"/>
      <c r="O68" s="61"/>
      <c r="P68" s="61"/>
    </row>
    <row r="69" spans="1:16" ht="12.75">
      <c r="A69" s="10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101"/>
      <c r="O69" s="61"/>
      <c r="P69" s="61"/>
    </row>
    <row r="70" spans="1:16" ht="12.75">
      <c r="A70" s="100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101"/>
      <c r="O70" s="61"/>
      <c r="P70" s="61"/>
    </row>
    <row r="71" spans="1:16" ht="12.75">
      <c r="A71" s="100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101"/>
      <c r="O71" s="61"/>
      <c r="P71" s="61"/>
    </row>
    <row r="72" spans="1:16" ht="12.75">
      <c r="A72" s="100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101"/>
      <c r="O72" s="61"/>
      <c r="P72" s="61"/>
    </row>
    <row r="73" spans="1:16" ht="12.75">
      <c r="A73" s="100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101"/>
      <c r="O73" s="61"/>
      <c r="P73" s="61"/>
    </row>
    <row r="74" spans="1:16" ht="12.75">
      <c r="A74" s="100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101"/>
      <c r="O74" s="61"/>
      <c r="P74" s="61"/>
    </row>
    <row r="75" spans="1:16" ht="12.75">
      <c r="A75" s="100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101"/>
      <c r="O75" s="61"/>
      <c r="P75" s="61"/>
    </row>
    <row r="76" spans="1:16" ht="12.75">
      <c r="A76" s="100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101"/>
      <c r="O76" s="61"/>
      <c r="P76" s="61"/>
    </row>
    <row r="77" spans="1:16" ht="12.75">
      <c r="A77" s="100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101"/>
      <c r="O77" s="61"/>
      <c r="P77" s="61"/>
    </row>
    <row r="78" spans="1:16" ht="12.75">
      <c r="A78" s="100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101"/>
      <c r="O78" s="61"/>
      <c r="P78" s="61"/>
    </row>
    <row r="79" spans="1:16" ht="18">
      <c r="A79" s="10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104"/>
      <c r="O79" s="4"/>
      <c r="P79" s="61"/>
    </row>
    <row r="80" spans="1:14" ht="18">
      <c r="A80" s="10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101"/>
    </row>
    <row r="81" spans="1:15" ht="12.75">
      <c r="A81" s="105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7"/>
      <c r="O81" s="94"/>
    </row>
    <row r="82" spans="1:14" ht="12.75">
      <c r="A82" s="100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101"/>
    </row>
    <row r="83" spans="1:14" ht="12.75">
      <c r="A83" s="100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101"/>
    </row>
    <row r="84" spans="1:14" ht="12.75">
      <c r="A84" s="100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101"/>
    </row>
    <row r="85" spans="1:14" ht="12.75">
      <c r="A85" s="100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101"/>
    </row>
    <row r="86" spans="1:14" ht="12.75">
      <c r="A86" s="100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101"/>
    </row>
    <row r="87" spans="1:14" ht="12.75">
      <c r="A87" s="108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10"/>
    </row>
    <row r="88" spans="14:15" ht="18">
      <c r="N88" s="165" t="s">
        <v>308</v>
      </c>
      <c r="O88" s="165"/>
    </row>
  </sheetData>
  <sheetProtection/>
  <mergeCells count="57">
    <mergeCell ref="I4:J4"/>
    <mergeCell ref="I5:J5"/>
    <mergeCell ref="I6:J6"/>
    <mergeCell ref="I7:J7"/>
    <mergeCell ref="I31:J31"/>
    <mergeCell ref="I29:J29"/>
    <mergeCell ref="I30:J30"/>
    <mergeCell ref="D46:D47"/>
    <mergeCell ref="F46:G47"/>
    <mergeCell ref="F36:G37"/>
    <mergeCell ref="F39:G40"/>
    <mergeCell ref="F42:G43"/>
    <mergeCell ref="D39:D40"/>
    <mergeCell ref="D36:D37"/>
    <mergeCell ref="I33:J33"/>
    <mergeCell ref="N21:N22"/>
    <mergeCell ref="N24:N25"/>
    <mergeCell ref="N88:O88"/>
    <mergeCell ref="F29:G29"/>
    <mergeCell ref="F30:G30"/>
    <mergeCell ref="F31:G31"/>
    <mergeCell ref="F32:G32"/>
    <mergeCell ref="F33:G33"/>
    <mergeCell ref="F34:G34"/>
    <mergeCell ref="N49:N50"/>
    <mergeCell ref="I34:J34"/>
    <mergeCell ref="I36:J37"/>
    <mergeCell ref="N46:N47"/>
    <mergeCell ref="N42:N43"/>
    <mergeCell ref="N36:N37"/>
    <mergeCell ref="N39:N40"/>
    <mergeCell ref="I39:J40"/>
    <mergeCell ref="I46:J47"/>
    <mergeCell ref="F11:G12"/>
    <mergeCell ref="D11:D12"/>
    <mergeCell ref="D14:D15"/>
    <mergeCell ref="D21:D22"/>
    <mergeCell ref="F14:G15"/>
    <mergeCell ref="F17:G18"/>
    <mergeCell ref="I32:J32"/>
    <mergeCell ref="I42:J43"/>
    <mergeCell ref="F4:G4"/>
    <mergeCell ref="F5:G5"/>
    <mergeCell ref="I21:J22"/>
    <mergeCell ref="F21:G22"/>
    <mergeCell ref="F6:G6"/>
    <mergeCell ref="F7:G7"/>
    <mergeCell ref="F8:G8"/>
    <mergeCell ref="F9:G9"/>
    <mergeCell ref="N17:N18"/>
    <mergeCell ref="I11:J12"/>
    <mergeCell ref="I14:J15"/>
    <mergeCell ref="I17:J18"/>
    <mergeCell ref="I8:J8"/>
    <mergeCell ref="I9:J9"/>
    <mergeCell ref="N11:N12"/>
    <mergeCell ref="N14:N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  <headerFooter alignWithMargins="0">
    <oddFooter>&amp;L&amp;"Verdana,Regular"&amp;5&amp;F&amp;CPage 5&amp;R&amp;"Verdana,Regular"&amp;5&amp;D -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"/>
  <sheetViews>
    <sheetView zoomScale="75" zoomScaleNormal="75" workbookViewId="0" topLeftCell="A35">
      <selection activeCell="H17" sqref="H17:N18"/>
    </sheetView>
  </sheetViews>
  <sheetFormatPr defaultColWidth="9.140625" defaultRowHeight="12.75"/>
  <cols>
    <col min="1" max="2" width="9.140625" style="32" customWidth="1"/>
    <col min="3" max="3" width="12.57421875" style="32" customWidth="1"/>
    <col min="4" max="4" width="13.57421875" style="32" customWidth="1"/>
    <col min="5" max="5" width="9.140625" style="32" customWidth="1"/>
    <col min="6" max="6" width="22.7109375" style="32" customWidth="1"/>
    <col min="7" max="7" width="7.8515625" style="32" customWidth="1"/>
    <col min="8" max="8" width="9.140625" style="32" customWidth="1"/>
    <col min="9" max="9" width="13.7109375" style="32" customWidth="1"/>
    <col min="10" max="10" width="20.421875" style="32" customWidth="1"/>
    <col min="11" max="11" width="16.7109375" style="32" customWidth="1"/>
    <col min="12" max="12" width="7.8515625" style="32" customWidth="1"/>
    <col min="13" max="13" width="5.421875" style="32" customWidth="1"/>
    <col min="14" max="15" width="15.421875" style="32" customWidth="1"/>
    <col min="16" max="16" width="8.7109375" style="32" customWidth="1"/>
    <col min="17" max="16384" width="9.140625" style="32" customWidth="1"/>
  </cols>
  <sheetData>
    <row r="1" ht="18">
      <c r="A1" s="53"/>
    </row>
    <row r="2" ht="18">
      <c r="A2" s="47" t="s">
        <v>233</v>
      </c>
    </row>
    <row r="4" spans="1:17" ht="18">
      <c r="A4" s="54" t="s">
        <v>83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2"/>
      <c r="Q4" s="6"/>
    </row>
    <row r="5" spans="1:17" ht="18">
      <c r="A5" s="2"/>
      <c r="B5" s="2"/>
      <c r="C5" s="2"/>
      <c r="D5" s="2"/>
      <c r="E5" s="2"/>
      <c r="F5" s="298">
        <f>'Page 1'!D11</f>
        <v>0</v>
      </c>
      <c r="G5" s="298"/>
      <c r="H5" s="298"/>
      <c r="I5" s="298"/>
      <c r="J5" s="2"/>
      <c r="K5" s="2"/>
      <c r="L5" s="2"/>
      <c r="M5" s="2"/>
      <c r="N5" s="2"/>
      <c r="O5" s="2"/>
      <c r="P5" s="42"/>
      <c r="Q5" s="6"/>
    </row>
    <row r="6" spans="1:17" ht="18">
      <c r="A6" s="1" t="s">
        <v>107</v>
      </c>
      <c r="B6" s="2"/>
      <c r="C6" s="2"/>
      <c r="D6" s="2"/>
      <c r="E6" s="2"/>
      <c r="F6" s="299"/>
      <c r="G6" s="298"/>
      <c r="H6" s="298"/>
      <c r="I6" s="298"/>
      <c r="J6" s="2"/>
      <c r="K6" s="2"/>
      <c r="L6" s="2"/>
      <c r="M6" s="2"/>
      <c r="N6" s="2"/>
      <c r="O6" s="2"/>
      <c r="P6" s="42"/>
      <c r="Q6" s="6"/>
    </row>
    <row r="7" spans="1:17" ht="18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2"/>
      <c r="Q7" s="6"/>
    </row>
    <row r="8" spans="1:17" ht="18">
      <c r="A8" s="1" t="s">
        <v>240</v>
      </c>
      <c r="B8" s="2"/>
      <c r="C8" s="2"/>
      <c r="D8" s="2"/>
      <c r="E8" s="2"/>
      <c r="F8" s="298">
        <f>'Page 1'!H17</f>
        <v>0</v>
      </c>
      <c r="G8" s="298"/>
      <c r="H8" s="298"/>
      <c r="I8" s="2"/>
      <c r="J8" s="2" t="s">
        <v>188</v>
      </c>
      <c r="K8" s="2"/>
      <c r="L8" s="2"/>
      <c r="M8" s="2"/>
      <c r="N8" s="297" t="e">
        <f>IF('Page 6'!L24="yes",MAX('Page 6'!J25,'Page 6'!J30),'Page 6'!J30)</f>
        <v>#DIV/0!</v>
      </c>
      <c r="O8" s="187"/>
      <c r="P8" s="42"/>
      <c r="Q8" s="6"/>
    </row>
    <row r="9" spans="1:17" ht="18">
      <c r="A9" s="1"/>
      <c r="B9" s="2"/>
      <c r="C9" s="2"/>
      <c r="D9" s="2"/>
      <c r="E9" s="2"/>
      <c r="F9" s="298"/>
      <c r="G9" s="298"/>
      <c r="H9" s="298"/>
      <c r="I9" s="2"/>
      <c r="J9" s="2" t="s">
        <v>189</v>
      </c>
      <c r="K9" s="2"/>
      <c r="L9" s="2"/>
      <c r="M9" s="2"/>
      <c r="N9" s="188"/>
      <c r="O9" s="189"/>
      <c r="P9" s="42"/>
      <c r="Q9" s="6"/>
    </row>
    <row r="10" spans="1:17" ht="18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2"/>
      <c r="Q10" s="6"/>
    </row>
    <row r="11" spans="1:20" ht="18">
      <c r="A11" s="1" t="s">
        <v>309</v>
      </c>
      <c r="B11" s="2"/>
      <c r="C11" s="2"/>
      <c r="D11" s="2"/>
      <c r="E11" s="2"/>
      <c r="F11" s="298">
        <f>'Page 1'!H20</f>
        <v>0</v>
      </c>
      <c r="G11" s="298"/>
      <c r="H11" s="298"/>
      <c r="I11" s="2"/>
      <c r="J11" s="2" t="s">
        <v>310</v>
      </c>
      <c r="K11" s="2"/>
      <c r="L11" s="2"/>
      <c r="M11" s="2"/>
      <c r="N11" s="297" t="e">
        <f>IF('Page 1'!K39="Yes",MIN('Page 3'!N84,'Page 3'!N73),N8)</f>
        <v>#DIV/0!</v>
      </c>
      <c r="O11" s="187"/>
      <c r="P11" s="24"/>
      <c r="Q11" s="24"/>
      <c r="R11" s="24"/>
      <c r="S11" s="24"/>
      <c r="T11" s="24"/>
    </row>
    <row r="12" spans="1:20" ht="18">
      <c r="A12" s="2"/>
      <c r="B12" s="2"/>
      <c r="C12" s="2"/>
      <c r="D12" s="2"/>
      <c r="E12" s="2"/>
      <c r="F12" s="298"/>
      <c r="G12" s="298"/>
      <c r="H12" s="298"/>
      <c r="I12" s="2"/>
      <c r="J12" s="2" t="s">
        <v>190</v>
      </c>
      <c r="K12" s="2"/>
      <c r="L12" s="2"/>
      <c r="M12" s="2"/>
      <c r="N12" s="188"/>
      <c r="O12" s="189"/>
      <c r="P12" s="24"/>
      <c r="Q12" s="24"/>
      <c r="R12" s="24"/>
      <c r="S12" s="24"/>
      <c r="T12" s="24"/>
    </row>
    <row r="13" spans="1:17" ht="18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42"/>
      <c r="Q13" s="6"/>
    </row>
    <row r="14" spans="1:17" ht="18">
      <c r="A14" s="2" t="s">
        <v>336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42"/>
      <c r="Q14" s="6"/>
    </row>
    <row r="15" spans="1:17" ht="18">
      <c r="A15" s="2" t="s">
        <v>117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42"/>
      <c r="Q15" s="6"/>
    </row>
    <row r="16" spans="1:17" ht="1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42"/>
      <c r="Q16" s="6"/>
    </row>
    <row r="17" spans="1:17" ht="18">
      <c r="A17" s="2" t="s">
        <v>201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42"/>
      <c r="Q17" s="6"/>
    </row>
    <row r="18" spans="1:17" ht="18">
      <c r="A18" s="2" t="s">
        <v>202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42"/>
      <c r="Q18" s="6"/>
    </row>
    <row r="19" spans="1:17" ht="1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42"/>
      <c r="Q19" s="6"/>
    </row>
    <row r="20" spans="1:17" ht="18">
      <c r="A20" s="2" t="s">
        <v>311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2"/>
      <c r="Q20" s="6"/>
    </row>
    <row r="21" spans="1:17" ht="18">
      <c r="A21" s="2" t="s">
        <v>337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42"/>
      <c r="Q21" s="6"/>
    </row>
    <row r="22" spans="1:17" ht="18">
      <c r="A22" s="2" t="s">
        <v>219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42"/>
      <c r="Q22" s="6"/>
    </row>
    <row r="23" spans="1:17" ht="18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42"/>
      <c r="Q23" s="6"/>
    </row>
    <row r="24" spans="1:17" ht="18">
      <c r="A24" s="2"/>
      <c r="B24" s="2" t="s">
        <v>312</v>
      </c>
      <c r="D24" s="2"/>
      <c r="E24" s="2"/>
      <c r="F24" s="2"/>
      <c r="G24" s="2"/>
      <c r="H24" s="2"/>
      <c r="I24" s="2"/>
      <c r="J24" s="2"/>
      <c r="K24" s="2"/>
      <c r="L24" s="293"/>
      <c r="M24" s="294"/>
      <c r="N24" s="2" t="s">
        <v>217</v>
      </c>
      <c r="O24" s="2"/>
      <c r="P24" s="42"/>
      <c r="Q24" s="6"/>
    </row>
    <row r="25" spans="1:17" ht="18">
      <c r="A25" s="2"/>
      <c r="B25" s="2" t="s">
        <v>172</v>
      </c>
      <c r="C25" s="2"/>
      <c r="D25" s="2"/>
      <c r="E25" s="2"/>
      <c r="F25" s="55" t="s">
        <v>313</v>
      </c>
      <c r="G25" s="2"/>
      <c r="H25" s="2"/>
      <c r="I25" s="2"/>
      <c r="J25" s="56" t="e">
        <f>'Page 3'!N73</f>
        <v>#DIV/0!</v>
      </c>
      <c r="K25" s="2"/>
      <c r="L25" s="295"/>
      <c r="M25" s="296"/>
      <c r="N25" s="2"/>
      <c r="O25" s="2"/>
      <c r="P25" s="42"/>
      <c r="Q25" s="6"/>
    </row>
    <row r="26" spans="1:17" ht="19.5" customHeight="1">
      <c r="A26" s="2"/>
      <c r="B26" s="2"/>
      <c r="C26" s="2"/>
      <c r="D26" s="2"/>
      <c r="E26" s="2"/>
      <c r="F26" s="55" t="s">
        <v>315</v>
      </c>
      <c r="G26" s="2"/>
      <c r="H26" s="2"/>
      <c r="I26" s="2"/>
      <c r="J26" s="56"/>
      <c r="K26" s="2"/>
      <c r="L26" s="81"/>
      <c r="M26" s="81"/>
      <c r="N26" s="2"/>
      <c r="O26" s="2"/>
      <c r="P26" s="42"/>
      <c r="Q26" s="6"/>
    </row>
    <row r="27" spans="1:17" ht="18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42"/>
      <c r="Q27" s="6"/>
    </row>
    <row r="28" spans="1:17" ht="18">
      <c r="A28" s="2"/>
      <c r="B28" s="2" t="s">
        <v>168</v>
      </c>
      <c r="C28" s="2"/>
      <c r="D28" s="2"/>
      <c r="E28" s="2"/>
      <c r="F28" s="2"/>
      <c r="G28" s="2"/>
      <c r="H28" s="2"/>
      <c r="I28" s="2"/>
      <c r="J28" s="2"/>
      <c r="K28" s="2"/>
      <c r="L28" s="293"/>
      <c r="M28" s="294"/>
      <c r="N28" s="2" t="s">
        <v>218</v>
      </c>
      <c r="O28" s="2"/>
      <c r="P28" s="42"/>
      <c r="Q28" s="6"/>
    </row>
    <row r="29" spans="1:17" ht="18">
      <c r="A29" s="2"/>
      <c r="B29" s="2" t="s">
        <v>169</v>
      </c>
      <c r="C29" s="2"/>
      <c r="D29" s="2"/>
      <c r="E29" s="2"/>
      <c r="F29" s="2"/>
      <c r="G29" s="2"/>
      <c r="H29" s="2"/>
      <c r="I29" s="2"/>
      <c r="J29" s="2"/>
      <c r="K29" s="2"/>
      <c r="L29" s="295"/>
      <c r="M29" s="296"/>
      <c r="N29" s="2"/>
      <c r="O29" s="2"/>
      <c r="P29" s="42"/>
      <c r="Q29" s="6"/>
    </row>
    <row r="30" spans="1:17" ht="18">
      <c r="A30" s="1"/>
      <c r="B30" s="1"/>
      <c r="C30" s="1"/>
      <c r="D30" s="1"/>
      <c r="E30" s="1"/>
      <c r="F30" s="8" t="s">
        <v>314</v>
      </c>
      <c r="G30" s="1"/>
      <c r="H30" s="1"/>
      <c r="I30" s="2"/>
      <c r="J30" s="57" t="e">
        <f>'Page 3'!N63</f>
        <v>#DIV/0!</v>
      </c>
      <c r="K30" s="2"/>
      <c r="L30" s="1"/>
      <c r="M30" s="1"/>
      <c r="N30" s="1"/>
      <c r="O30" s="2"/>
      <c r="P30" s="42"/>
      <c r="Q30" s="6"/>
    </row>
    <row r="31" spans="1:17" ht="18">
      <c r="A31" s="2"/>
      <c r="B31" s="2"/>
      <c r="C31" s="2"/>
      <c r="D31" s="2"/>
      <c r="E31" s="2"/>
      <c r="F31" s="2"/>
      <c r="G31" s="1"/>
      <c r="H31" s="1"/>
      <c r="I31" s="1"/>
      <c r="J31" s="1"/>
      <c r="K31" s="1"/>
      <c r="L31" s="2"/>
      <c r="M31" s="2"/>
      <c r="N31" s="1"/>
      <c r="O31" s="2"/>
      <c r="P31" s="42"/>
      <c r="Q31" s="6"/>
    </row>
    <row r="32" spans="1:17" ht="18">
      <c r="A32" s="2" t="s">
        <v>105</v>
      </c>
      <c r="B32" s="2"/>
      <c r="C32" s="2"/>
      <c r="D32" s="58"/>
      <c r="E32" s="58"/>
      <c r="F32" s="58"/>
      <c r="G32" s="58"/>
      <c r="H32" s="58"/>
      <c r="I32" s="58"/>
      <c r="J32" s="58"/>
      <c r="K32" s="2"/>
      <c r="L32" s="1"/>
      <c r="M32" s="1"/>
      <c r="N32" s="2" t="s">
        <v>84</v>
      </c>
      <c r="O32" s="58"/>
      <c r="P32" s="59"/>
      <c r="Q32" s="4"/>
    </row>
    <row r="33" spans="1:17" ht="18">
      <c r="A33" s="2" t="s">
        <v>106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1"/>
      <c r="M33" s="1"/>
      <c r="N33" s="2"/>
      <c r="O33" s="1"/>
      <c r="P33" s="5"/>
      <c r="Q33" s="4"/>
    </row>
    <row r="34" spans="1:17" ht="18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  <c r="M34" s="1"/>
      <c r="N34" s="2"/>
      <c r="O34" s="1"/>
      <c r="P34" s="5"/>
      <c r="Q34" s="4"/>
    </row>
    <row r="35" spans="1:17" ht="18">
      <c r="A35" s="2" t="s">
        <v>316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1"/>
      <c r="M35" s="1"/>
      <c r="N35" s="2"/>
      <c r="O35" s="1"/>
      <c r="P35" s="5"/>
      <c r="Q35" s="4"/>
    </row>
    <row r="36" spans="1:17" ht="1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  <c r="N36" s="2"/>
      <c r="O36" s="1"/>
      <c r="P36" s="5"/>
      <c r="Q36" s="4"/>
    </row>
    <row r="37" spans="1:18" ht="18">
      <c r="A37" s="47" t="s">
        <v>193</v>
      </c>
      <c r="B37" s="40"/>
      <c r="C37" s="1"/>
      <c r="D37" s="1"/>
      <c r="E37" s="1"/>
      <c r="F37" s="82"/>
      <c r="G37" s="82"/>
      <c r="I37" s="7"/>
      <c r="J37" s="1"/>
      <c r="K37" s="82"/>
      <c r="L37" s="82"/>
      <c r="M37" s="7"/>
      <c r="N37" s="1"/>
      <c r="P37" s="4"/>
      <c r="Q37" s="61"/>
      <c r="R37" s="61"/>
    </row>
    <row r="38" spans="1:18" ht="18">
      <c r="A38" s="47"/>
      <c r="B38" s="40"/>
      <c r="C38" s="1"/>
      <c r="E38" s="7"/>
      <c r="F38" s="7" t="s">
        <v>174</v>
      </c>
      <c r="G38" s="65"/>
      <c r="H38" s="250" t="s">
        <v>175</v>
      </c>
      <c r="I38" s="251"/>
      <c r="J38" s="1"/>
      <c r="K38" s="250" t="s">
        <v>176</v>
      </c>
      <c r="L38" s="250"/>
      <c r="M38" s="7"/>
      <c r="N38" s="1"/>
      <c r="O38" s="66" t="s">
        <v>177</v>
      </c>
      <c r="P38" s="4"/>
      <c r="Q38" s="61"/>
      <c r="R38" s="61"/>
    </row>
    <row r="39" spans="1:18" ht="18">
      <c r="A39" s="47"/>
      <c r="B39" s="40"/>
      <c r="C39" s="1"/>
      <c r="D39" s="7" t="s">
        <v>173</v>
      </c>
      <c r="E39" s="7"/>
      <c r="F39" s="7" t="s">
        <v>110</v>
      </c>
      <c r="G39" s="65"/>
      <c r="H39" s="250" t="s">
        <v>317</v>
      </c>
      <c r="I39" s="251"/>
      <c r="J39" s="1"/>
      <c r="K39" s="250" t="s">
        <v>317</v>
      </c>
      <c r="L39" s="250"/>
      <c r="M39" s="7"/>
      <c r="N39" s="1"/>
      <c r="O39" s="66" t="s">
        <v>318</v>
      </c>
      <c r="P39" s="4"/>
      <c r="Q39" s="61"/>
      <c r="R39" s="61"/>
    </row>
    <row r="40" spans="1:18" ht="18">
      <c r="A40" s="1"/>
      <c r="B40" s="1"/>
      <c r="C40" s="1"/>
      <c r="D40" s="1"/>
      <c r="E40" s="1"/>
      <c r="F40" s="83" t="s">
        <v>232</v>
      </c>
      <c r="G40" s="1"/>
      <c r="H40" s="282" t="s">
        <v>232</v>
      </c>
      <c r="I40" s="282"/>
      <c r="J40" s="1"/>
      <c r="K40" s="282" t="s">
        <v>232</v>
      </c>
      <c r="L40" s="282"/>
      <c r="M40" s="7"/>
      <c r="N40" s="1"/>
      <c r="O40" s="41"/>
      <c r="P40" s="6"/>
      <c r="Q40" s="61"/>
      <c r="R40" s="61"/>
    </row>
    <row r="41" spans="1:18" ht="18">
      <c r="A41" s="1" t="s">
        <v>64</v>
      </c>
      <c r="B41" s="1"/>
      <c r="C41" s="1"/>
      <c r="D41" s="258" t="e">
        <f>'Page 5'!D11</f>
        <v>#DIV/0!</v>
      </c>
      <c r="E41" s="13"/>
      <c r="F41" s="272" t="e">
        <f>'Page 3'!N73*D41</f>
        <v>#DIV/0!</v>
      </c>
      <c r="G41" s="13"/>
      <c r="H41" s="263">
        <f>'Page 5'!I11</f>
        <v>0</v>
      </c>
      <c r="I41" s="284"/>
      <c r="J41" s="13"/>
      <c r="K41" s="289">
        <f>'Page 5'!I36</f>
        <v>0</v>
      </c>
      <c r="L41" s="290"/>
      <c r="M41" s="13"/>
      <c r="N41" s="7" t="s">
        <v>24</v>
      </c>
      <c r="O41" s="277" t="e">
        <f>F41-H41-K41</f>
        <v>#DIV/0!</v>
      </c>
      <c r="P41" s="13"/>
      <c r="Q41" s="61"/>
      <c r="R41" s="61"/>
    </row>
    <row r="42" spans="1:18" ht="18">
      <c r="A42" s="1" t="s">
        <v>65</v>
      </c>
      <c r="B42" s="1"/>
      <c r="C42" s="1"/>
      <c r="D42" s="259"/>
      <c r="E42" s="13"/>
      <c r="F42" s="273"/>
      <c r="G42" s="20"/>
      <c r="H42" s="285"/>
      <c r="I42" s="286"/>
      <c r="J42" s="13"/>
      <c r="K42" s="291"/>
      <c r="L42" s="292"/>
      <c r="M42" s="52"/>
      <c r="N42" s="7"/>
      <c r="O42" s="288"/>
      <c r="P42" s="6"/>
      <c r="Q42" s="61"/>
      <c r="R42" s="61"/>
    </row>
    <row r="43" spans="1:18" ht="18">
      <c r="A43" s="1"/>
      <c r="B43" s="1"/>
      <c r="C43" s="1"/>
      <c r="D43" s="70"/>
      <c r="E43" s="13"/>
      <c r="F43" s="84"/>
      <c r="G43" s="85"/>
      <c r="H43" s="13"/>
      <c r="I43" s="86"/>
      <c r="J43" s="13"/>
      <c r="K43" s="86"/>
      <c r="L43" s="86"/>
      <c r="M43" s="52"/>
      <c r="N43" s="3"/>
      <c r="O43" s="28"/>
      <c r="P43" s="6"/>
      <c r="Q43" s="61"/>
      <c r="R43" s="61"/>
    </row>
    <row r="44" spans="1:18" ht="18">
      <c r="A44" s="1" t="s">
        <v>66</v>
      </c>
      <c r="B44" s="1"/>
      <c r="C44" s="1"/>
      <c r="D44" s="258">
        <f>'Page 5'!D14</f>
        <v>0</v>
      </c>
      <c r="E44" s="13"/>
      <c r="F44" s="261" t="e">
        <f>'Page 3'!N73*'Page 6'!D44</f>
        <v>#DIV/0!</v>
      </c>
      <c r="G44" s="13"/>
      <c r="H44" s="263">
        <f>'Page 5'!I14</f>
        <v>0</v>
      </c>
      <c r="I44" s="284"/>
      <c r="J44" s="13"/>
      <c r="K44" s="289">
        <f>'Page 5'!I39</f>
        <v>0</v>
      </c>
      <c r="L44" s="290"/>
      <c r="M44" s="13"/>
      <c r="N44" s="7" t="s">
        <v>24</v>
      </c>
      <c r="O44" s="277" t="e">
        <f>F44-H44-K44</f>
        <v>#DIV/0!</v>
      </c>
      <c r="P44" s="13"/>
      <c r="Q44" s="61"/>
      <c r="R44" s="61"/>
    </row>
    <row r="45" spans="1:18" ht="18">
      <c r="A45" s="1" t="s">
        <v>116</v>
      </c>
      <c r="B45" s="1"/>
      <c r="C45" s="1"/>
      <c r="D45" s="267"/>
      <c r="E45" s="13"/>
      <c r="F45" s="273"/>
      <c r="G45" s="21"/>
      <c r="H45" s="285"/>
      <c r="I45" s="286"/>
      <c r="J45" s="13"/>
      <c r="K45" s="291"/>
      <c r="L45" s="292"/>
      <c r="M45" s="52"/>
      <c r="N45" s="3"/>
      <c r="O45" s="288"/>
      <c r="P45" s="6"/>
      <c r="Q45" s="61"/>
      <c r="R45" s="61"/>
    </row>
    <row r="46" spans="1:18" ht="18">
      <c r="A46" s="1"/>
      <c r="B46" s="1"/>
      <c r="C46" s="1"/>
      <c r="D46" s="2"/>
      <c r="E46" s="13"/>
      <c r="F46" s="84"/>
      <c r="G46" s="85"/>
      <c r="H46" s="13"/>
      <c r="I46" s="86"/>
      <c r="J46" s="13"/>
      <c r="K46" s="86"/>
      <c r="L46" s="86"/>
      <c r="M46" s="52"/>
      <c r="N46" s="3"/>
      <c r="O46" s="28"/>
      <c r="P46" s="6"/>
      <c r="Q46" s="61"/>
      <c r="R46" s="61"/>
    </row>
    <row r="47" spans="1:18" ht="18">
      <c r="A47" s="1" t="s">
        <v>170</v>
      </c>
      <c r="B47" s="1"/>
      <c r="C47" s="1"/>
      <c r="D47" s="87" t="s">
        <v>87</v>
      </c>
      <c r="E47" s="13"/>
      <c r="F47" s="272">
        <v>0</v>
      </c>
      <c r="G47" s="13"/>
      <c r="H47" s="268">
        <f>'Page 5'!I17</f>
        <v>0</v>
      </c>
      <c r="I47" s="269"/>
      <c r="J47" s="13"/>
      <c r="K47" s="300">
        <f>'Page 5'!I42</f>
        <v>0</v>
      </c>
      <c r="L47" s="301"/>
      <c r="M47" s="13"/>
      <c r="N47" s="7" t="s">
        <v>24</v>
      </c>
      <c r="O47" s="277">
        <f>F47-I47-K47</f>
        <v>0</v>
      </c>
      <c r="P47" s="13"/>
      <c r="Q47" s="61"/>
      <c r="R47" s="61"/>
    </row>
    <row r="48" spans="1:18" ht="18">
      <c r="A48" s="1" t="s">
        <v>65</v>
      </c>
      <c r="B48" s="1"/>
      <c r="C48" s="1"/>
      <c r="D48" s="87" t="s">
        <v>171</v>
      </c>
      <c r="E48" s="13"/>
      <c r="F48" s="273"/>
      <c r="G48" s="22"/>
      <c r="H48" s="270"/>
      <c r="I48" s="271"/>
      <c r="J48" s="13"/>
      <c r="K48" s="302"/>
      <c r="L48" s="303"/>
      <c r="M48" s="52"/>
      <c r="N48" s="3"/>
      <c r="O48" s="288"/>
      <c r="P48" s="6"/>
      <c r="Q48" s="61"/>
      <c r="R48" s="61"/>
    </row>
    <row r="49" spans="1:18" ht="18">
      <c r="A49" s="1"/>
      <c r="B49" s="1"/>
      <c r="C49" s="1"/>
      <c r="D49" s="2"/>
      <c r="E49" s="13"/>
      <c r="F49" s="84"/>
      <c r="G49" s="85"/>
      <c r="H49" s="13"/>
      <c r="I49" s="86"/>
      <c r="J49" s="13"/>
      <c r="K49" s="86"/>
      <c r="L49" s="86"/>
      <c r="M49" s="52"/>
      <c r="N49" s="3"/>
      <c r="O49" s="28"/>
      <c r="P49" s="6"/>
      <c r="Q49" s="61"/>
      <c r="R49" s="61"/>
    </row>
    <row r="50" spans="1:18" ht="18">
      <c r="A50" s="1" t="s">
        <v>67</v>
      </c>
      <c r="B50" s="1"/>
      <c r="C50" s="1"/>
      <c r="D50" s="275">
        <v>0.14</v>
      </c>
      <c r="E50" s="13"/>
      <c r="F50" s="272" t="e">
        <f>'Page 3'!N73*D50</f>
        <v>#DIV/0!</v>
      </c>
      <c r="G50" s="13"/>
      <c r="H50" s="263">
        <f>'Page 5'!I21</f>
        <v>0</v>
      </c>
      <c r="I50" s="284"/>
      <c r="J50" s="13"/>
      <c r="K50" s="289">
        <f>'Page 5'!I46</f>
        <v>0</v>
      </c>
      <c r="L50" s="290"/>
      <c r="M50" s="13"/>
      <c r="N50" s="7" t="s">
        <v>24</v>
      </c>
      <c r="O50" s="277" t="e">
        <f>F50-H50-K50</f>
        <v>#DIV/0!</v>
      </c>
      <c r="P50" s="13"/>
      <c r="Q50" s="61"/>
      <c r="R50" s="61"/>
    </row>
    <row r="51" spans="1:18" ht="18">
      <c r="A51" s="1" t="s">
        <v>65</v>
      </c>
      <c r="B51" s="1"/>
      <c r="C51" s="1"/>
      <c r="D51" s="287"/>
      <c r="E51" s="1"/>
      <c r="F51" s="273"/>
      <c r="G51" s="43"/>
      <c r="H51" s="285"/>
      <c r="I51" s="286"/>
      <c r="J51" s="88"/>
      <c r="K51" s="305"/>
      <c r="L51" s="306"/>
      <c r="M51" s="70"/>
      <c r="N51" s="7"/>
      <c r="O51" s="304"/>
      <c r="P51" s="6"/>
      <c r="Q51" s="61"/>
      <c r="R51" s="61"/>
    </row>
    <row r="52" spans="1:18" ht="18">
      <c r="A52" s="1"/>
      <c r="B52" s="1"/>
      <c r="C52" s="1"/>
      <c r="D52" s="1"/>
      <c r="E52" s="1"/>
      <c r="F52" s="89"/>
      <c r="G52" s="89"/>
      <c r="H52" s="90"/>
      <c r="I52" s="90"/>
      <c r="J52" s="90"/>
      <c r="K52" s="3"/>
      <c r="L52" s="3"/>
      <c r="M52" s="70"/>
      <c r="N52" s="7"/>
      <c r="O52" s="28"/>
      <c r="P52" s="6"/>
      <c r="Q52" s="61"/>
      <c r="R52" s="61"/>
    </row>
    <row r="53" spans="1:18" ht="18">
      <c r="A53" s="1" t="s">
        <v>98</v>
      </c>
      <c r="B53" s="1"/>
      <c r="C53" s="1"/>
      <c r="D53" s="1"/>
      <c r="E53" s="1"/>
      <c r="F53" s="89"/>
      <c r="G53" s="89"/>
      <c r="H53" s="90"/>
      <c r="I53" s="91"/>
      <c r="J53" s="90"/>
      <c r="K53" s="3"/>
      <c r="L53" s="3"/>
      <c r="M53" s="70"/>
      <c r="N53" s="7"/>
      <c r="O53" s="277" t="e">
        <f>O41+O44+O47+O50</f>
        <v>#DIV/0!</v>
      </c>
      <c r="P53" s="13"/>
      <c r="Q53" s="61"/>
      <c r="R53" s="61"/>
    </row>
    <row r="54" spans="1:18" ht="18">
      <c r="A54" s="1"/>
      <c r="B54" s="1"/>
      <c r="C54" s="1"/>
      <c r="D54" s="1"/>
      <c r="E54" s="1"/>
      <c r="F54" s="89"/>
      <c r="G54" s="89"/>
      <c r="H54" s="90"/>
      <c r="I54" s="90"/>
      <c r="J54" s="90"/>
      <c r="K54" s="3"/>
      <c r="L54" s="3"/>
      <c r="M54" s="70"/>
      <c r="N54" s="7"/>
      <c r="O54" s="288"/>
      <c r="P54" s="6"/>
      <c r="Q54" s="61"/>
      <c r="R54" s="61"/>
    </row>
    <row r="55" spans="1:18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</row>
    <row r="56" spans="1:18" ht="18">
      <c r="A56" s="54" t="s">
        <v>180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spans="1:18" ht="18">
      <c r="A57" s="47"/>
      <c r="B57" s="40"/>
      <c r="C57" s="1"/>
      <c r="E57" s="7"/>
      <c r="F57" s="7" t="s">
        <v>175</v>
      </c>
      <c r="G57" s="65"/>
      <c r="H57" s="250" t="s">
        <v>175</v>
      </c>
      <c r="I57" s="250"/>
      <c r="J57" s="1"/>
      <c r="K57" s="7"/>
      <c r="L57" s="7"/>
      <c r="M57" s="7"/>
      <c r="N57" s="1"/>
      <c r="O57" s="66" t="s">
        <v>180</v>
      </c>
      <c r="P57" s="61"/>
      <c r="Q57" s="61"/>
      <c r="R57" s="61"/>
    </row>
    <row r="58" spans="1:18" ht="18">
      <c r="A58" s="47"/>
      <c r="B58" s="40"/>
      <c r="C58" s="1"/>
      <c r="D58" s="7" t="s">
        <v>173</v>
      </c>
      <c r="E58" s="7"/>
      <c r="F58" s="7" t="s">
        <v>110</v>
      </c>
      <c r="G58" s="65"/>
      <c r="H58" s="250" t="s">
        <v>317</v>
      </c>
      <c r="I58" s="251"/>
      <c r="J58" s="1"/>
      <c r="K58" s="92"/>
      <c r="L58" s="92"/>
      <c r="M58" s="7"/>
      <c r="N58" s="1"/>
      <c r="O58" s="66" t="s">
        <v>318</v>
      </c>
      <c r="P58" s="61"/>
      <c r="Q58" s="61"/>
      <c r="R58" s="61"/>
    </row>
    <row r="59" spans="1:18" ht="18">
      <c r="A59" s="1"/>
      <c r="B59" s="1"/>
      <c r="C59" s="1"/>
      <c r="D59" s="1"/>
      <c r="E59" s="1"/>
      <c r="F59" s="83" t="s">
        <v>232</v>
      </c>
      <c r="G59" s="1"/>
      <c r="H59" s="282" t="s">
        <v>232</v>
      </c>
      <c r="I59" s="283"/>
      <c r="J59" s="1"/>
      <c r="K59" s="1"/>
      <c r="L59" s="1"/>
      <c r="M59" s="7"/>
      <c r="N59" s="1"/>
      <c r="O59" s="41"/>
      <c r="P59" s="61"/>
      <c r="Q59" s="61"/>
      <c r="R59" s="61"/>
    </row>
    <row r="60" spans="1:18" ht="18">
      <c r="A60" s="1" t="s">
        <v>64</v>
      </c>
      <c r="B60" s="1"/>
      <c r="C60" s="1"/>
      <c r="D60" s="258" t="e">
        <f>'Page 5'!D11</f>
        <v>#DIV/0!</v>
      </c>
      <c r="E60" s="13">
        <v>55</v>
      </c>
      <c r="F60" s="272" t="e">
        <f>'Page 3'!N63*D60</f>
        <v>#DIV/0!</v>
      </c>
      <c r="G60" s="13">
        <v>59</v>
      </c>
      <c r="H60" s="263">
        <f>'Page 5'!I11</f>
        <v>0</v>
      </c>
      <c r="I60" s="264"/>
      <c r="J60" s="13">
        <v>63</v>
      </c>
      <c r="K60" s="27"/>
      <c r="L60" s="27"/>
      <c r="M60" s="52"/>
      <c r="N60" s="7" t="s">
        <v>24</v>
      </c>
      <c r="O60" s="277" t="e">
        <f>F60-H60-K60</f>
        <v>#DIV/0!</v>
      </c>
      <c r="P60" s="13">
        <v>67</v>
      </c>
      <c r="Q60" s="61"/>
      <c r="R60" s="61"/>
    </row>
    <row r="61" spans="1:18" ht="18">
      <c r="A61" s="1" t="s">
        <v>65</v>
      </c>
      <c r="B61" s="1"/>
      <c r="C61" s="1"/>
      <c r="D61" s="260"/>
      <c r="E61" s="13"/>
      <c r="F61" s="274"/>
      <c r="G61" s="20"/>
      <c r="H61" s="265"/>
      <c r="I61" s="266"/>
      <c r="J61" s="13"/>
      <c r="K61" s="27"/>
      <c r="L61" s="27"/>
      <c r="M61" s="52"/>
      <c r="N61" s="7"/>
      <c r="O61" s="278"/>
      <c r="P61" s="13"/>
      <c r="Q61" s="61"/>
      <c r="R61" s="61"/>
    </row>
    <row r="62" spans="1:18" ht="18">
      <c r="A62" s="1"/>
      <c r="B62" s="1"/>
      <c r="C62" s="1"/>
      <c r="D62" s="70"/>
      <c r="E62" s="13"/>
      <c r="F62" s="84"/>
      <c r="G62" s="85"/>
      <c r="H62" s="13"/>
      <c r="I62" s="86"/>
      <c r="J62" s="13"/>
      <c r="K62" s="86"/>
      <c r="L62" s="86"/>
      <c r="M62" s="52"/>
      <c r="N62" s="3"/>
      <c r="O62" s="28"/>
      <c r="P62" s="13"/>
      <c r="Q62" s="61"/>
      <c r="R62" s="61"/>
    </row>
    <row r="63" spans="1:18" ht="18">
      <c r="A63" s="1" t="s">
        <v>66</v>
      </c>
      <c r="B63" s="1"/>
      <c r="C63" s="1"/>
      <c r="D63" s="258">
        <f>'Page 5'!D14</f>
        <v>0</v>
      </c>
      <c r="E63" s="13">
        <v>56</v>
      </c>
      <c r="F63" s="261" t="e">
        <f>'Page 3'!N63*'Page 6'!D63</f>
        <v>#DIV/0!</v>
      </c>
      <c r="G63" s="13">
        <v>60</v>
      </c>
      <c r="H63" s="263">
        <f>'Page 5'!I14</f>
        <v>0</v>
      </c>
      <c r="I63" s="264"/>
      <c r="J63" s="13">
        <v>64</v>
      </c>
      <c r="K63" s="27"/>
      <c r="L63" s="27"/>
      <c r="M63" s="52"/>
      <c r="N63" s="7" t="s">
        <v>24</v>
      </c>
      <c r="O63" s="277" t="e">
        <f>F63-H63-K63</f>
        <v>#DIV/0!</v>
      </c>
      <c r="P63" s="13">
        <v>68</v>
      </c>
      <c r="Q63" s="61"/>
      <c r="R63" s="61"/>
    </row>
    <row r="64" spans="1:18" ht="18">
      <c r="A64" s="1" t="s">
        <v>116</v>
      </c>
      <c r="B64" s="1"/>
      <c r="C64" s="1"/>
      <c r="D64" s="260"/>
      <c r="E64" s="13"/>
      <c r="F64" s="262"/>
      <c r="G64" s="21"/>
      <c r="H64" s="265"/>
      <c r="I64" s="266"/>
      <c r="J64" s="13"/>
      <c r="K64" s="27"/>
      <c r="L64" s="27"/>
      <c r="M64" s="52"/>
      <c r="N64" s="3"/>
      <c r="O64" s="278"/>
      <c r="P64" s="13"/>
      <c r="Q64" s="61"/>
      <c r="R64" s="61"/>
    </row>
    <row r="65" spans="1:18" ht="18">
      <c r="A65" s="1"/>
      <c r="B65" s="1"/>
      <c r="C65" s="1"/>
      <c r="D65" s="2"/>
      <c r="E65" s="13"/>
      <c r="F65" s="84"/>
      <c r="G65" s="85"/>
      <c r="H65" s="13"/>
      <c r="I65" s="86"/>
      <c r="J65" s="13"/>
      <c r="K65" s="86"/>
      <c r="L65" s="86"/>
      <c r="M65" s="52"/>
      <c r="N65" s="3"/>
      <c r="O65" s="28"/>
      <c r="P65" s="13"/>
      <c r="Q65" s="61"/>
      <c r="R65" s="61"/>
    </row>
    <row r="66" spans="1:18" ht="18">
      <c r="A66" s="75" t="s">
        <v>121</v>
      </c>
      <c r="B66" s="1"/>
      <c r="C66" s="1"/>
      <c r="D66" s="87" t="s">
        <v>87</v>
      </c>
      <c r="E66" s="13">
        <v>57</v>
      </c>
      <c r="F66" s="272">
        <v>0</v>
      </c>
      <c r="G66" s="13">
        <v>61</v>
      </c>
      <c r="H66" s="268">
        <f>'Page 5'!I17</f>
        <v>0</v>
      </c>
      <c r="I66" s="279"/>
      <c r="J66" s="13">
        <v>65</v>
      </c>
      <c r="K66" s="23"/>
      <c r="L66" s="23"/>
      <c r="M66" s="52"/>
      <c r="N66" s="7" t="s">
        <v>24</v>
      </c>
      <c r="O66" s="277">
        <f>F66-I66-K66</f>
        <v>0</v>
      </c>
      <c r="P66" s="13">
        <v>69</v>
      </c>
      <c r="Q66" s="61"/>
      <c r="R66" s="61"/>
    </row>
    <row r="67" spans="1:18" ht="18">
      <c r="A67" s="75" t="s">
        <v>122</v>
      </c>
      <c r="B67" s="1"/>
      <c r="C67" s="1"/>
      <c r="D67" s="87" t="s">
        <v>171</v>
      </c>
      <c r="E67" s="13" t="s">
        <v>161</v>
      </c>
      <c r="F67" s="274"/>
      <c r="G67" s="22"/>
      <c r="H67" s="280"/>
      <c r="I67" s="281"/>
      <c r="J67" s="13"/>
      <c r="K67" s="23"/>
      <c r="L67" s="23"/>
      <c r="M67" s="52"/>
      <c r="N67" s="3"/>
      <c r="O67" s="278"/>
      <c r="P67" s="13"/>
      <c r="Q67" s="61"/>
      <c r="R67" s="61"/>
    </row>
    <row r="68" spans="1:18" ht="18">
      <c r="A68" s="75" t="s">
        <v>305</v>
      </c>
      <c r="B68" s="1"/>
      <c r="C68" s="1"/>
      <c r="D68" s="93"/>
      <c r="E68" s="13" t="s">
        <v>162</v>
      </c>
      <c r="F68" s="26"/>
      <c r="G68" s="22"/>
      <c r="H68" s="25"/>
      <c r="I68" s="25"/>
      <c r="J68" s="13"/>
      <c r="K68" s="23"/>
      <c r="L68" s="23"/>
      <c r="M68" s="52"/>
      <c r="N68" s="3"/>
      <c r="O68" s="28"/>
      <c r="P68" s="13"/>
      <c r="Q68" s="61"/>
      <c r="R68" s="61"/>
    </row>
    <row r="69" spans="1:18" ht="18">
      <c r="A69" s="1"/>
      <c r="B69" s="1"/>
      <c r="C69" s="1"/>
      <c r="D69" s="2"/>
      <c r="E69" s="13"/>
      <c r="F69" s="84"/>
      <c r="G69" s="85"/>
      <c r="H69" s="13"/>
      <c r="I69" s="86"/>
      <c r="J69" s="13"/>
      <c r="K69" s="86"/>
      <c r="L69" s="86"/>
      <c r="M69" s="52"/>
      <c r="N69" s="3"/>
      <c r="O69" s="28"/>
      <c r="P69" s="13"/>
      <c r="Q69" s="61"/>
      <c r="R69" s="61"/>
    </row>
    <row r="70" spans="1:18" ht="18">
      <c r="A70" s="1" t="s">
        <v>67</v>
      </c>
      <c r="B70" s="1"/>
      <c r="C70" s="1"/>
      <c r="D70" s="275">
        <v>0.14</v>
      </c>
      <c r="E70" s="13"/>
      <c r="F70" s="272" t="e">
        <f>'Page 3'!N63*0.14</f>
        <v>#DIV/0!</v>
      </c>
      <c r="G70" s="13">
        <v>62</v>
      </c>
      <c r="H70" s="263">
        <f>'Page 5'!I21</f>
        <v>0</v>
      </c>
      <c r="I70" s="264"/>
      <c r="J70" s="13">
        <v>66</v>
      </c>
      <c r="K70" s="27"/>
      <c r="L70" s="27"/>
      <c r="M70" s="52"/>
      <c r="N70" s="7" t="s">
        <v>24</v>
      </c>
      <c r="O70" s="277" t="e">
        <f>F70-H70-K70</f>
        <v>#DIV/0!</v>
      </c>
      <c r="P70" s="13">
        <v>70</v>
      </c>
      <c r="Q70" s="61"/>
      <c r="R70" s="61"/>
    </row>
    <row r="71" spans="1:18" ht="18">
      <c r="A71" s="1" t="s">
        <v>65</v>
      </c>
      <c r="B71" s="1"/>
      <c r="C71" s="1"/>
      <c r="D71" s="276"/>
      <c r="E71" s="1"/>
      <c r="F71" s="274"/>
      <c r="G71" s="43"/>
      <c r="H71" s="265"/>
      <c r="I71" s="266"/>
      <c r="J71" s="88"/>
      <c r="K71" s="27"/>
      <c r="L71" s="27"/>
      <c r="M71" s="70"/>
      <c r="N71" s="7"/>
      <c r="O71" s="278"/>
      <c r="P71" s="61"/>
      <c r="Q71" s="61"/>
      <c r="R71" s="61"/>
    </row>
    <row r="72" spans="1:18" ht="18">
      <c r="A72" s="1"/>
      <c r="B72" s="1"/>
      <c r="C72" s="1"/>
      <c r="D72" s="1"/>
      <c r="E72" s="1"/>
      <c r="F72" s="89"/>
      <c r="G72" s="89"/>
      <c r="H72" s="90"/>
      <c r="I72" s="90"/>
      <c r="J72" s="90"/>
      <c r="K72" s="3"/>
      <c r="L72" s="3"/>
      <c r="M72" s="70"/>
      <c r="N72" s="7"/>
      <c r="O72" s="28"/>
      <c r="P72" s="61"/>
      <c r="Q72" s="61"/>
      <c r="R72" s="61"/>
    </row>
    <row r="73" spans="1:18" ht="18">
      <c r="A73" s="1" t="s">
        <v>178</v>
      </c>
      <c r="B73" s="1"/>
      <c r="C73" s="1"/>
      <c r="D73" s="1"/>
      <c r="E73" s="1"/>
      <c r="F73" s="89"/>
      <c r="G73" s="89"/>
      <c r="H73" s="90"/>
      <c r="I73" s="91"/>
      <c r="J73" s="90"/>
      <c r="K73" s="3"/>
      <c r="L73" s="3"/>
      <c r="M73" s="70"/>
      <c r="N73" s="7"/>
      <c r="O73" s="277" t="e">
        <f>O60+O63+O66+O70</f>
        <v>#DIV/0!</v>
      </c>
      <c r="P73" s="13">
        <v>71</v>
      </c>
      <c r="Q73" s="61"/>
      <c r="R73" s="61"/>
    </row>
    <row r="74" spans="1:18" ht="18">
      <c r="A74" s="1"/>
      <c r="B74" s="1"/>
      <c r="C74" s="1"/>
      <c r="D74" s="1"/>
      <c r="E74" s="1"/>
      <c r="F74" s="89"/>
      <c r="G74" s="89"/>
      <c r="H74" s="90"/>
      <c r="I74" s="90"/>
      <c r="J74" s="90"/>
      <c r="K74" s="3"/>
      <c r="L74" s="3"/>
      <c r="M74" s="70"/>
      <c r="N74" s="7"/>
      <c r="O74" s="278"/>
      <c r="P74" s="61"/>
      <c r="Q74" s="61"/>
      <c r="R74" s="61"/>
    </row>
    <row r="75" spans="1:18" ht="18">
      <c r="A75" s="54" t="s">
        <v>338</v>
      </c>
      <c r="B75" s="2"/>
      <c r="C75" s="2"/>
      <c r="D75" s="2"/>
      <c r="E75" s="2"/>
      <c r="F75" s="2"/>
      <c r="G75" s="1"/>
      <c r="H75" s="1"/>
      <c r="I75" s="2"/>
      <c r="J75" s="1"/>
      <c r="K75" s="1"/>
      <c r="L75" s="2"/>
      <c r="M75" s="2"/>
      <c r="N75" s="1"/>
      <c r="O75" s="2"/>
      <c r="P75" s="42"/>
      <c r="Q75" s="61"/>
      <c r="R75" s="61"/>
    </row>
    <row r="76" spans="1:16" ht="18">
      <c r="A76" s="2"/>
      <c r="B76" s="2"/>
      <c r="C76" s="2"/>
      <c r="D76" s="2"/>
      <c r="E76" s="2"/>
      <c r="F76" s="2"/>
      <c r="G76" s="1"/>
      <c r="H76" s="1"/>
      <c r="I76" s="2"/>
      <c r="J76" s="2"/>
      <c r="K76" s="2"/>
      <c r="L76" s="2"/>
      <c r="M76" s="2"/>
      <c r="N76" s="1"/>
      <c r="O76" s="2"/>
      <c r="P76" s="42"/>
    </row>
    <row r="77" spans="1:16" ht="18">
      <c r="A77" s="2" t="s">
        <v>319</v>
      </c>
      <c r="B77" s="2"/>
      <c r="C77" s="2"/>
      <c r="D77" s="2"/>
      <c r="E77" s="2"/>
      <c r="F77" s="2"/>
      <c r="G77" s="1"/>
      <c r="H77" s="1"/>
      <c r="I77" s="2"/>
      <c r="J77" s="2"/>
      <c r="K77" s="2"/>
      <c r="L77" s="2"/>
      <c r="M77" s="2"/>
      <c r="N77" s="3"/>
      <c r="O77" s="2"/>
      <c r="P77" s="42"/>
    </row>
    <row r="78" spans="1:16" ht="18">
      <c r="A78" s="2" t="s">
        <v>339</v>
      </c>
      <c r="B78" s="2"/>
      <c r="C78" s="2"/>
      <c r="D78" s="2"/>
      <c r="E78" s="2"/>
      <c r="F78" s="2"/>
      <c r="G78" s="1"/>
      <c r="H78" s="1"/>
      <c r="I78" s="2"/>
      <c r="J78" s="2"/>
      <c r="K78" s="2"/>
      <c r="L78" s="2"/>
      <c r="M78" s="2"/>
      <c r="N78" s="3"/>
      <c r="O78" s="2"/>
      <c r="P78" s="42"/>
    </row>
    <row r="79" spans="1:16" ht="18">
      <c r="A79" s="2" t="s">
        <v>191</v>
      </c>
      <c r="B79" s="2"/>
      <c r="C79" s="2"/>
      <c r="D79" s="2"/>
      <c r="E79" s="2"/>
      <c r="F79" s="2"/>
      <c r="G79" s="1"/>
      <c r="H79" s="1"/>
      <c r="I79" s="2"/>
      <c r="J79" s="2"/>
      <c r="K79" s="2"/>
      <c r="L79" s="2"/>
      <c r="M79" s="2"/>
      <c r="N79" s="2"/>
      <c r="O79" s="2"/>
      <c r="P79" s="42"/>
    </row>
    <row r="80" spans="1:16" ht="18">
      <c r="A80" s="2" t="s">
        <v>320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42"/>
    </row>
    <row r="81" spans="1:16" ht="18">
      <c r="A81" s="2" t="s">
        <v>85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42"/>
    </row>
    <row r="82" spans="1:16" ht="1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42"/>
    </row>
    <row r="83" spans="1:16" ht="18">
      <c r="A83" s="2" t="s">
        <v>340</v>
      </c>
      <c r="B83" s="2"/>
      <c r="C83" s="2"/>
      <c r="D83" s="2"/>
      <c r="E83" s="58"/>
      <c r="F83" s="58"/>
      <c r="G83" s="58"/>
      <c r="H83" s="58"/>
      <c r="I83" s="58"/>
      <c r="J83" s="58"/>
      <c r="K83" s="2"/>
      <c r="L83" s="1"/>
      <c r="M83" s="1"/>
      <c r="N83" s="2" t="s">
        <v>84</v>
      </c>
      <c r="O83" s="58"/>
      <c r="P83" s="59"/>
    </row>
    <row r="84" spans="1:16" ht="1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48"/>
    </row>
    <row r="85" spans="1:16" ht="18">
      <c r="A85" s="1" t="s">
        <v>341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</row>
    <row r="86" spans="1:16" ht="18">
      <c r="A86" s="1" t="s">
        <v>321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</row>
  </sheetData>
  <sheetProtection/>
  <mergeCells count="52">
    <mergeCell ref="O53:O54"/>
    <mergeCell ref="K47:L48"/>
    <mergeCell ref="O60:O61"/>
    <mergeCell ref="O63:O64"/>
    <mergeCell ref="O50:O51"/>
    <mergeCell ref="K50:L51"/>
    <mergeCell ref="O47:O48"/>
    <mergeCell ref="H38:I38"/>
    <mergeCell ref="O41:O42"/>
    <mergeCell ref="F41:F42"/>
    <mergeCell ref="H41:I42"/>
    <mergeCell ref="K41:L42"/>
    <mergeCell ref="K38:L38"/>
    <mergeCell ref="K40:L40"/>
    <mergeCell ref="H40:I40"/>
    <mergeCell ref="K39:L39"/>
    <mergeCell ref="H39:I39"/>
    <mergeCell ref="L24:M25"/>
    <mergeCell ref="L28:M29"/>
    <mergeCell ref="N8:O9"/>
    <mergeCell ref="N11:O12"/>
    <mergeCell ref="F5:I6"/>
    <mergeCell ref="F8:H9"/>
    <mergeCell ref="F11:H12"/>
    <mergeCell ref="H60:I61"/>
    <mergeCell ref="H58:I58"/>
    <mergeCell ref="H59:I59"/>
    <mergeCell ref="H50:I51"/>
    <mergeCell ref="D50:D51"/>
    <mergeCell ref="O44:O45"/>
    <mergeCell ref="F44:F45"/>
    <mergeCell ref="H44:I45"/>
    <mergeCell ref="K44:L45"/>
    <mergeCell ref="F47:F48"/>
    <mergeCell ref="D70:D71"/>
    <mergeCell ref="F70:F71"/>
    <mergeCell ref="H70:I71"/>
    <mergeCell ref="F66:F67"/>
    <mergeCell ref="O73:O74"/>
    <mergeCell ref="H66:I67"/>
    <mergeCell ref="O66:O67"/>
    <mergeCell ref="O70:O71"/>
    <mergeCell ref="D41:D42"/>
    <mergeCell ref="D63:D64"/>
    <mergeCell ref="F63:F64"/>
    <mergeCell ref="H63:I64"/>
    <mergeCell ref="D44:D45"/>
    <mergeCell ref="H57:I57"/>
    <mergeCell ref="H47:I48"/>
    <mergeCell ref="F50:F51"/>
    <mergeCell ref="D60:D61"/>
    <mergeCell ref="F60:F61"/>
  </mergeCells>
  <conditionalFormatting sqref="N11">
    <cfRule type="cellIs" priority="2" dxfId="0" operator="greaterThanOrEqual" stopIfTrue="1">
      <formula>1E-35</formula>
    </cfRule>
  </conditionalFormatting>
  <conditionalFormatting sqref="N8">
    <cfRule type="cellIs" priority="1" dxfId="0" operator="greaterThanOrEqual" stopIfTrue="1">
      <formula>1E-35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3" r:id="rId1"/>
  <headerFooter alignWithMargins="0">
    <oddFooter>&amp;L&amp;"Verdana,Regular"&amp;5&amp;F&amp;CPage 6&amp;R&amp;"Verdana,Regular"&amp;5&amp;D -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zoomScale="75" zoomScaleNormal="75" workbookViewId="0" topLeftCell="A1">
      <selection activeCell="H17" sqref="H17:N18"/>
    </sheetView>
  </sheetViews>
  <sheetFormatPr defaultColWidth="9.140625" defaultRowHeight="12.75"/>
  <cols>
    <col min="1" max="2" width="9.140625" style="32" customWidth="1"/>
    <col min="3" max="3" width="12.7109375" style="32" customWidth="1"/>
    <col min="4" max="4" width="13.57421875" style="32" customWidth="1"/>
    <col min="5" max="5" width="9.140625" style="32" customWidth="1"/>
    <col min="6" max="6" width="21.140625" style="32" customWidth="1"/>
    <col min="7" max="7" width="7.8515625" style="32" customWidth="1"/>
    <col min="8" max="9" width="9.140625" style="32" customWidth="1"/>
    <col min="10" max="10" width="18.7109375" style="32" customWidth="1"/>
    <col min="11" max="11" width="9.140625" style="32" customWidth="1"/>
    <col min="12" max="12" width="7.8515625" style="32" customWidth="1"/>
    <col min="13" max="13" width="5.421875" style="32" customWidth="1"/>
    <col min="14" max="14" width="17.7109375" style="32" customWidth="1"/>
    <col min="15" max="15" width="6.00390625" style="32" customWidth="1"/>
    <col min="16" max="16" width="10.00390625" style="32" customWidth="1"/>
    <col min="17" max="16384" width="9.140625" style="32" customWidth="1"/>
  </cols>
  <sheetData>
    <row r="1" ht="18">
      <c r="A1" s="53"/>
    </row>
    <row r="2" ht="18">
      <c r="A2" s="47" t="s">
        <v>234</v>
      </c>
    </row>
    <row r="3" ht="18">
      <c r="A3" s="47"/>
    </row>
    <row r="4" ht="18">
      <c r="A4" s="1" t="s">
        <v>235</v>
      </c>
    </row>
    <row r="5" ht="18">
      <c r="A5" s="47"/>
    </row>
    <row r="6" spans="1:17" ht="18">
      <c r="A6" s="54" t="s">
        <v>83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42"/>
      <c r="Q6" s="6"/>
    </row>
    <row r="7" spans="1:17" ht="18">
      <c r="A7" s="2"/>
      <c r="B7" s="2"/>
      <c r="C7" s="2"/>
      <c r="D7" s="2"/>
      <c r="E7" s="2"/>
      <c r="F7" s="298">
        <f>'Page 1'!D11</f>
        <v>0</v>
      </c>
      <c r="G7" s="298"/>
      <c r="H7" s="298"/>
      <c r="I7" s="298"/>
      <c r="J7" s="2"/>
      <c r="K7" s="2"/>
      <c r="L7" s="2"/>
      <c r="M7" s="2"/>
      <c r="N7" s="2"/>
      <c r="O7" s="2"/>
      <c r="P7" s="42"/>
      <c r="Q7" s="6"/>
    </row>
    <row r="8" spans="1:17" ht="18">
      <c r="A8" s="1" t="s">
        <v>107</v>
      </c>
      <c r="B8" s="2"/>
      <c r="C8" s="2"/>
      <c r="D8" s="2"/>
      <c r="E8" s="2"/>
      <c r="F8" s="299"/>
      <c r="G8" s="298"/>
      <c r="H8" s="298"/>
      <c r="I8" s="298"/>
      <c r="J8" s="2"/>
      <c r="K8" s="2"/>
      <c r="L8" s="2"/>
      <c r="M8" s="2"/>
      <c r="N8" s="2"/>
      <c r="O8" s="2"/>
      <c r="P8" s="42"/>
      <c r="Q8" s="6"/>
    </row>
    <row r="9" spans="1:17" ht="18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42"/>
      <c r="Q9" s="6"/>
    </row>
    <row r="10" spans="1:17" ht="18">
      <c r="A10" s="1" t="s">
        <v>240</v>
      </c>
      <c r="B10" s="2"/>
      <c r="C10" s="2"/>
      <c r="D10" s="2"/>
      <c r="E10" s="2"/>
      <c r="F10" s="298">
        <f>'Page 1'!H17</f>
        <v>0</v>
      </c>
      <c r="G10" s="298"/>
      <c r="H10" s="298"/>
      <c r="I10" s="2"/>
      <c r="J10" s="2" t="s">
        <v>188</v>
      </c>
      <c r="K10" s="2"/>
      <c r="L10" s="2"/>
      <c r="M10" s="2"/>
      <c r="N10" s="309">
        <f>'Page 3'!N68</f>
        <v>0</v>
      </c>
      <c r="O10" s="310"/>
      <c r="P10" s="42"/>
      <c r="Q10" s="6"/>
    </row>
    <row r="11" spans="1:17" ht="18">
      <c r="A11" s="1"/>
      <c r="B11" s="2"/>
      <c r="C11" s="2"/>
      <c r="D11" s="2"/>
      <c r="E11" s="2"/>
      <c r="F11" s="298"/>
      <c r="G11" s="298"/>
      <c r="H11" s="298"/>
      <c r="I11" s="2"/>
      <c r="J11" s="2" t="s">
        <v>189</v>
      </c>
      <c r="K11" s="2"/>
      <c r="L11" s="2"/>
      <c r="M11" s="2"/>
      <c r="N11" s="311"/>
      <c r="O11" s="312"/>
      <c r="P11" s="42"/>
      <c r="Q11" s="6"/>
    </row>
    <row r="12" spans="1:17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42"/>
      <c r="Q12" s="6"/>
    </row>
    <row r="13" spans="1:17" ht="18">
      <c r="A13" s="1" t="s">
        <v>309</v>
      </c>
      <c r="B13" s="2"/>
      <c r="C13" s="2"/>
      <c r="D13" s="2"/>
      <c r="E13" s="2"/>
      <c r="F13" s="298">
        <f>'Page 1'!H20</f>
        <v>0</v>
      </c>
      <c r="G13" s="298"/>
      <c r="H13" s="298"/>
      <c r="I13" s="2"/>
      <c r="J13" s="2" t="s">
        <v>310</v>
      </c>
      <c r="K13" s="2"/>
      <c r="L13" s="2"/>
      <c r="M13" s="2"/>
      <c r="N13" s="297"/>
      <c r="O13" s="187"/>
      <c r="P13" s="42"/>
      <c r="Q13" s="6"/>
    </row>
    <row r="14" spans="1:17" ht="18">
      <c r="A14" s="2"/>
      <c r="B14" s="2"/>
      <c r="C14" s="2"/>
      <c r="D14" s="2"/>
      <c r="E14" s="2"/>
      <c r="F14" s="298"/>
      <c r="G14" s="298"/>
      <c r="H14" s="298"/>
      <c r="I14" s="2"/>
      <c r="J14" s="2" t="s">
        <v>190</v>
      </c>
      <c r="K14" s="2"/>
      <c r="L14" s="2"/>
      <c r="M14" s="2"/>
      <c r="N14" s="188"/>
      <c r="O14" s="189"/>
      <c r="P14" s="42"/>
      <c r="Q14" s="6"/>
    </row>
    <row r="15" spans="1:17" ht="1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42"/>
      <c r="Q15" s="6"/>
    </row>
    <row r="16" spans="1:17" ht="18">
      <c r="A16" s="2" t="s">
        <v>322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42"/>
      <c r="Q16" s="6"/>
    </row>
    <row r="17" spans="1:17" ht="18">
      <c r="A17" s="2" t="s">
        <v>236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42"/>
      <c r="Q17" s="6"/>
    </row>
    <row r="18" spans="1:17" ht="18">
      <c r="A18" s="2" t="s">
        <v>117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42"/>
      <c r="Q18" s="6"/>
    </row>
    <row r="19" spans="1:17" ht="1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42"/>
      <c r="Q19" s="6"/>
    </row>
    <row r="20" spans="1:17" ht="18">
      <c r="A20" s="55" t="s">
        <v>323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2"/>
      <c r="N20" s="2"/>
      <c r="O20" s="2"/>
      <c r="P20" s="42"/>
      <c r="Q20" s="6"/>
    </row>
    <row r="21" spans="1:17" ht="18">
      <c r="A21" s="55" t="s">
        <v>210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2"/>
      <c r="M21" s="2"/>
      <c r="N21" s="2"/>
      <c r="O21" s="2"/>
      <c r="P21" s="42"/>
      <c r="Q21" s="6"/>
    </row>
    <row r="22" spans="1:17" ht="18">
      <c r="A22" s="55" t="s">
        <v>212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42"/>
      <c r="Q22" s="6"/>
    </row>
    <row r="23" spans="1:17" ht="18">
      <c r="A23" s="2" t="s">
        <v>324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42"/>
      <c r="Q23" s="6"/>
    </row>
    <row r="24" spans="1:17" ht="18">
      <c r="A24" s="2" t="s">
        <v>342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42"/>
      <c r="Q24" s="6"/>
    </row>
    <row r="25" spans="1:17" ht="18">
      <c r="A25" s="2" t="s">
        <v>211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42"/>
      <c r="Q25" s="6"/>
    </row>
    <row r="26" spans="1:17" ht="18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42"/>
      <c r="Q26" s="6"/>
    </row>
    <row r="27" spans="1:17" ht="18" customHeight="1">
      <c r="A27" s="2" t="s">
        <v>325</v>
      </c>
      <c r="D27" s="2"/>
      <c r="E27" s="2"/>
      <c r="F27" s="2"/>
      <c r="G27" s="2"/>
      <c r="H27" s="2"/>
      <c r="I27" s="2"/>
      <c r="J27" s="2"/>
      <c r="K27" s="2"/>
      <c r="L27" s="293">
        <f>IF('Page 6'!L24="yes","yes","")</f>
      </c>
      <c r="M27" s="294"/>
      <c r="N27" s="2"/>
      <c r="O27" s="2"/>
      <c r="P27" s="42"/>
      <c r="Q27" s="6"/>
    </row>
    <row r="28" spans="1:17" ht="19.5" customHeight="1">
      <c r="A28" s="2"/>
      <c r="B28" s="2"/>
      <c r="C28" s="2"/>
      <c r="D28" s="2"/>
      <c r="E28" s="2"/>
      <c r="F28" s="2"/>
      <c r="G28" s="2"/>
      <c r="H28" s="2"/>
      <c r="I28" s="2"/>
      <c r="J28" s="56"/>
      <c r="K28" s="2"/>
      <c r="L28" s="295"/>
      <c r="M28" s="296"/>
      <c r="N28" s="2"/>
      <c r="O28" s="2"/>
      <c r="P28" s="42"/>
      <c r="Q28" s="6"/>
    </row>
    <row r="29" spans="1:17" ht="18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42"/>
      <c r="Q29" s="6"/>
    </row>
    <row r="30" spans="1:17" ht="18" customHeight="1">
      <c r="A30" s="2" t="s">
        <v>183</v>
      </c>
      <c r="C30" s="2"/>
      <c r="D30" s="2"/>
      <c r="E30" s="2"/>
      <c r="F30" s="2"/>
      <c r="G30" s="2"/>
      <c r="H30" s="2"/>
      <c r="I30" s="2"/>
      <c r="J30" s="2"/>
      <c r="K30" s="2"/>
      <c r="L30" s="293">
        <f>IF('Page 6'!L28="yes","yes","")</f>
      </c>
      <c r="M30" s="294"/>
      <c r="N30" s="2"/>
      <c r="O30" s="2"/>
      <c r="P30" s="42"/>
      <c r="Q30" s="6"/>
    </row>
    <row r="31" spans="1:17" ht="18" customHeight="1">
      <c r="A31" s="2" t="s">
        <v>184</v>
      </c>
      <c r="C31" s="2"/>
      <c r="D31" s="2"/>
      <c r="E31" s="2"/>
      <c r="F31" s="2"/>
      <c r="G31" s="2"/>
      <c r="H31" s="2"/>
      <c r="I31" s="2"/>
      <c r="J31" s="2"/>
      <c r="K31" s="2"/>
      <c r="L31" s="295"/>
      <c r="M31" s="296"/>
      <c r="N31" s="2"/>
      <c r="O31" s="2"/>
      <c r="P31" s="42"/>
      <c r="Q31" s="6"/>
    </row>
    <row r="32" spans="1:17" ht="18">
      <c r="A32" s="1"/>
      <c r="B32" s="1"/>
      <c r="C32" s="1"/>
      <c r="D32" s="1"/>
      <c r="E32" s="1"/>
      <c r="F32" s="1"/>
      <c r="G32" s="1"/>
      <c r="H32" s="1"/>
      <c r="I32" s="2"/>
      <c r="J32" s="57"/>
      <c r="K32" s="2"/>
      <c r="L32" s="1"/>
      <c r="M32" s="1"/>
      <c r="N32" s="1"/>
      <c r="O32" s="2"/>
      <c r="P32" s="42"/>
      <c r="Q32" s="6"/>
    </row>
    <row r="33" spans="1:17" ht="18">
      <c r="A33" s="2"/>
      <c r="B33" s="2"/>
      <c r="C33" s="2"/>
      <c r="D33" s="2"/>
      <c r="E33" s="2"/>
      <c r="F33" s="2"/>
      <c r="G33" s="1"/>
      <c r="H33" s="1"/>
      <c r="I33" s="1"/>
      <c r="J33" s="1"/>
      <c r="K33" s="1"/>
      <c r="L33" s="2"/>
      <c r="M33" s="2"/>
      <c r="N33" s="1"/>
      <c r="O33" s="2"/>
      <c r="P33" s="42"/>
      <c r="Q33" s="6"/>
    </row>
    <row r="34" spans="1:17" ht="18">
      <c r="A34" s="2" t="s">
        <v>192</v>
      </c>
      <c r="B34" s="2"/>
      <c r="C34" s="2"/>
      <c r="D34" s="58"/>
      <c r="E34" s="58"/>
      <c r="F34" s="58"/>
      <c r="G34" s="58"/>
      <c r="H34" s="58"/>
      <c r="I34" s="58"/>
      <c r="J34" s="58"/>
      <c r="K34" s="2"/>
      <c r="L34" s="1"/>
      <c r="M34" s="1"/>
      <c r="N34" s="2" t="s">
        <v>84</v>
      </c>
      <c r="O34" s="58"/>
      <c r="P34" s="59"/>
      <c r="Q34" s="4"/>
    </row>
    <row r="35" spans="1:17" ht="1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1"/>
      <c r="M35" s="1"/>
      <c r="N35" s="2"/>
      <c r="O35" s="1"/>
      <c r="P35" s="5"/>
      <c r="Q35" s="4"/>
    </row>
    <row r="36" spans="1:17" ht="1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  <c r="N36" s="2"/>
      <c r="O36" s="1"/>
      <c r="P36" s="5"/>
      <c r="Q36" s="4"/>
    </row>
    <row r="37" spans="1:17" ht="18">
      <c r="A37" s="54" t="s">
        <v>181</v>
      </c>
      <c r="B37" s="2"/>
      <c r="C37" s="2"/>
      <c r="D37" s="2"/>
      <c r="E37" s="2"/>
      <c r="F37" s="2"/>
      <c r="G37" s="1"/>
      <c r="H37" s="1"/>
      <c r="I37" s="2"/>
      <c r="J37" s="1"/>
      <c r="K37" s="1"/>
      <c r="L37" s="2"/>
      <c r="M37" s="2"/>
      <c r="N37" s="1"/>
      <c r="O37" s="2"/>
      <c r="P37" s="42"/>
      <c r="Q37" s="6"/>
    </row>
    <row r="38" spans="1:17" ht="18">
      <c r="A38" s="2"/>
      <c r="B38" s="2"/>
      <c r="C38" s="2"/>
      <c r="D38" s="2"/>
      <c r="E38" s="2"/>
      <c r="F38" s="2"/>
      <c r="G38" s="1"/>
      <c r="H38" s="1"/>
      <c r="I38" s="2"/>
      <c r="J38" s="2"/>
      <c r="K38" s="2"/>
      <c r="L38" s="2"/>
      <c r="M38" s="2"/>
      <c r="N38" s="1"/>
      <c r="O38" s="2"/>
      <c r="P38" s="42"/>
      <c r="Q38" s="6"/>
    </row>
    <row r="39" spans="1:17" ht="18">
      <c r="A39" s="2" t="s">
        <v>187</v>
      </c>
      <c r="B39" s="2"/>
      <c r="C39" s="2"/>
      <c r="D39" s="2"/>
      <c r="E39" s="2"/>
      <c r="F39" s="2"/>
      <c r="G39" s="1"/>
      <c r="H39" s="1"/>
      <c r="I39" s="2"/>
      <c r="J39" s="2"/>
      <c r="K39" s="2"/>
      <c r="L39" s="2"/>
      <c r="M39" s="2"/>
      <c r="N39" s="3"/>
      <c r="O39" s="2"/>
      <c r="P39" s="42"/>
      <c r="Q39" s="6"/>
    </row>
    <row r="40" spans="1:17" ht="18">
      <c r="A40" s="2" t="s">
        <v>203</v>
      </c>
      <c r="B40" s="2"/>
      <c r="C40" s="2"/>
      <c r="D40" s="2"/>
      <c r="E40" s="2"/>
      <c r="F40" s="2"/>
      <c r="G40" s="1"/>
      <c r="H40" s="1"/>
      <c r="I40" s="2"/>
      <c r="J40" s="2"/>
      <c r="K40" s="2"/>
      <c r="L40" s="2"/>
      <c r="M40" s="2"/>
      <c r="N40" s="3"/>
      <c r="O40" s="2"/>
      <c r="P40" s="42"/>
      <c r="Q40" s="6"/>
    </row>
    <row r="41" spans="1:17" ht="18">
      <c r="A41" s="2" t="s">
        <v>213</v>
      </c>
      <c r="B41" s="2"/>
      <c r="C41" s="2"/>
      <c r="D41" s="2"/>
      <c r="E41" s="2"/>
      <c r="F41" s="2"/>
      <c r="G41" s="1"/>
      <c r="H41" s="1"/>
      <c r="I41" s="2"/>
      <c r="J41" s="2"/>
      <c r="K41" s="2"/>
      <c r="L41" s="2"/>
      <c r="M41" s="2"/>
      <c r="N41" s="2"/>
      <c r="O41" s="2"/>
      <c r="P41" s="42"/>
      <c r="Q41" s="6"/>
    </row>
    <row r="42" spans="1:17" ht="1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42"/>
      <c r="Q42" s="6"/>
    </row>
    <row r="43" spans="1:17" ht="1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42"/>
      <c r="Q43" s="6"/>
    </row>
    <row r="44" spans="1:17" ht="1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42"/>
      <c r="Q44" s="6"/>
    </row>
    <row r="45" spans="1:17" ht="18">
      <c r="A45" s="2" t="s">
        <v>182</v>
      </c>
      <c r="B45" s="2"/>
      <c r="C45" s="2"/>
      <c r="D45" s="2"/>
      <c r="E45" s="2"/>
      <c r="F45" s="58"/>
      <c r="G45" s="58"/>
      <c r="H45" s="58"/>
      <c r="I45" s="58"/>
      <c r="J45" s="58"/>
      <c r="K45" s="2"/>
      <c r="L45" s="1"/>
      <c r="M45" s="1"/>
      <c r="N45" s="2" t="s">
        <v>84</v>
      </c>
      <c r="O45" s="58"/>
      <c r="P45" s="59"/>
      <c r="Q45" s="4"/>
    </row>
    <row r="46" spans="1:17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48"/>
      <c r="Q46" s="6"/>
    </row>
    <row r="47" spans="1:17" ht="18">
      <c r="A47" s="1" t="s">
        <v>326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"/>
    </row>
    <row r="48" spans="1:17" ht="18">
      <c r="A48" s="1" t="s">
        <v>321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"/>
    </row>
    <row r="49" spans="1:17" ht="18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"/>
    </row>
    <row r="50" spans="1:17" ht="18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52"/>
      <c r="Q50" s="52"/>
    </row>
    <row r="51" spans="1:17" ht="18">
      <c r="A51" s="55" t="s">
        <v>185</v>
      </c>
      <c r="B51" s="61"/>
      <c r="C51" s="61"/>
      <c r="D51" s="61"/>
      <c r="E51" s="61"/>
      <c r="F51" s="61"/>
      <c r="G51" s="61"/>
      <c r="H51" s="61"/>
      <c r="I51" s="62"/>
      <c r="J51" s="62"/>
      <c r="K51" s="61"/>
      <c r="L51" s="61"/>
      <c r="M51" s="61"/>
      <c r="N51" s="61"/>
      <c r="O51" s="30"/>
      <c r="P51" s="35"/>
      <c r="Q51" s="63"/>
    </row>
    <row r="52" spans="1:17" ht="18">
      <c r="A52" s="47" t="s">
        <v>186</v>
      </c>
      <c r="B52" s="40"/>
      <c r="C52" s="1"/>
      <c r="D52" s="1"/>
      <c r="E52" s="1"/>
      <c r="F52" s="250" t="s">
        <v>327</v>
      </c>
      <c r="G52" s="250"/>
      <c r="I52" s="250" t="s">
        <v>89</v>
      </c>
      <c r="J52" s="250"/>
      <c r="K52" s="7"/>
      <c r="L52" s="61"/>
      <c r="M52" s="61"/>
      <c r="N52" s="61"/>
      <c r="O52" s="30"/>
      <c r="P52" s="35"/>
      <c r="Q52" s="63"/>
    </row>
    <row r="53" spans="1:14" ht="18">
      <c r="A53" s="47"/>
      <c r="B53" s="40"/>
      <c r="C53" s="1"/>
      <c r="D53" s="1"/>
      <c r="E53" s="1"/>
      <c r="F53" s="250" t="s">
        <v>199</v>
      </c>
      <c r="G53" s="251"/>
      <c r="H53" s="1"/>
      <c r="I53" s="250" t="s">
        <v>104</v>
      </c>
      <c r="J53" s="250"/>
      <c r="K53" s="64"/>
      <c r="L53" s="61"/>
      <c r="M53" s="61"/>
      <c r="N53" s="61"/>
    </row>
    <row r="54" spans="1:14" ht="18">
      <c r="A54" s="47"/>
      <c r="B54" s="29"/>
      <c r="C54" s="29"/>
      <c r="D54" s="29"/>
      <c r="E54" s="1"/>
      <c r="F54" s="250" t="s">
        <v>108</v>
      </c>
      <c r="G54" s="308"/>
      <c r="I54" s="250" t="s">
        <v>343</v>
      </c>
      <c r="J54" s="251"/>
      <c r="K54" s="64"/>
      <c r="L54" s="61"/>
      <c r="M54" s="1"/>
      <c r="N54" s="66" t="s">
        <v>59</v>
      </c>
    </row>
    <row r="55" spans="2:14" ht="18">
      <c r="B55" s="29"/>
      <c r="C55" s="29"/>
      <c r="D55" s="29"/>
      <c r="E55" s="1"/>
      <c r="F55" s="250" t="s">
        <v>109</v>
      </c>
      <c r="G55" s="308"/>
      <c r="H55" s="10"/>
      <c r="I55" s="250" t="s">
        <v>232</v>
      </c>
      <c r="J55" s="250"/>
      <c r="K55" s="7"/>
      <c r="L55" s="61"/>
      <c r="M55" s="1"/>
      <c r="N55" s="66" t="s">
        <v>60</v>
      </c>
    </row>
    <row r="56" spans="1:14" ht="18">
      <c r="A56" s="47"/>
      <c r="B56" s="40"/>
      <c r="C56" s="1"/>
      <c r="E56" s="7"/>
      <c r="F56" s="250" t="s">
        <v>198</v>
      </c>
      <c r="G56" s="308"/>
      <c r="H56" s="1"/>
      <c r="I56" s="250" t="s">
        <v>62</v>
      </c>
      <c r="J56" s="250"/>
      <c r="K56" s="7"/>
      <c r="L56" s="61"/>
      <c r="M56" s="1"/>
      <c r="N56" s="66" t="s">
        <v>65</v>
      </c>
    </row>
    <row r="57" spans="1:14" ht="18">
      <c r="A57" s="47"/>
      <c r="B57" s="40"/>
      <c r="C57" s="1"/>
      <c r="D57" s="7" t="s">
        <v>61</v>
      </c>
      <c r="E57" s="7"/>
      <c r="F57" s="250" t="s">
        <v>110</v>
      </c>
      <c r="G57" s="308"/>
      <c r="H57" s="1"/>
      <c r="I57" s="250" t="s">
        <v>88</v>
      </c>
      <c r="J57" s="250"/>
      <c r="K57" s="7"/>
      <c r="L57" s="61"/>
      <c r="M57" s="1"/>
      <c r="N57" s="66" t="s">
        <v>90</v>
      </c>
    </row>
    <row r="58" spans="1:14" ht="18">
      <c r="A58" s="1"/>
      <c r="B58" s="1"/>
      <c r="C58" s="1"/>
      <c r="D58" s="1"/>
      <c r="E58" s="1"/>
      <c r="F58" s="30"/>
      <c r="G58" s="1"/>
      <c r="H58" s="1"/>
      <c r="I58" s="1"/>
      <c r="J58" s="1"/>
      <c r="K58" s="7"/>
      <c r="L58" s="61"/>
      <c r="M58" s="1"/>
      <c r="N58" s="41"/>
    </row>
    <row r="59" spans="1:15" ht="18">
      <c r="A59" s="1" t="s">
        <v>64</v>
      </c>
      <c r="B59" s="1"/>
      <c r="C59" s="1"/>
      <c r="D59" s="254" t="e">
        <f>'Page 5'!D36</f>
        <v>#DIV/0!</v>
      </c>
      <c r="E59" s="13">
        <v>72</v>
      </c>
      <c r="F59" s="252" t="e">
        <f>N10*D59</f>
        <v>#DIV/0!</v>
      </c>
      <c r="G59" s="227"/>
      <c r="H59" s="14">
        <v>76</v>
      </c>
      <c r="I59" s="214">
        <f>'Page 6'!K41</f>
        <v>0</v>
      </c>
      <c r="J59" s="216"/>
      <c r="K59" s="67">
        <v>80</v>
      </c>
      <c r="L59" s="61"/>
      <c r="M59" s="68" t="s">
        <v>24</v>
      </c>
      <c r="N59" s="248" t="e">
        <f>F59-I59</f>
        <v>#DIV/0!</v>
      </c>
      <c r="O59" s="6">
        <v>84</v>
      </c>
    </row>
    <row r="60" spans="1:15" ht="18">
      <c r="A60" s="1" t="s">
        <v>116</v>
      </c>
      <c r="B60" s="1"/>
      <c r="C60" s="1"/>
      <c r="D60" s="307"/>
      <c r="E60" s="13"/>
      <c r="F60" s="228"/>
      <c r="G60" s="230"/>
      <c r="H60" s="14"/>
      <c r="I60" s="228"/>
      <c r="J60" s="230"/>
      <c r="K60" s="69"/>
      <c r="L60" s="61"/>
      <c r="M60" s="68"/>
      <c r="N60" s="249"/>
      <c r="O60" s="6"/>
    </row>
    <row r="61" spans="1:15" ht="18">
      <c r="A61" s="1"/>
      <c r="B61" s="1"/>
      <c r="C61" s="1"/>
      <c r="D61" s="70"/>
      <c r="E61" s="13"/>
      <c r="F61" s="71"/>
      <c r="G61" s="72"/>
      <c r="H61" s="14"/>
      <c r="I61" s="73"/>
      <c r="J61" s="73"/>
      <c r="K61" s="69"/>
      <c r="L61" s="61"/>
      <c r="M61" s="74"/>
      <c r="N61" s="17"/>
      <c r="O61" s="6"/>
    </row>
    <row r="62" spans="1:15" ht="18">
      <c r="A62" s="1" t="s">
        <v>66</v>
      </c>
      <c r="B62" s="1"/>
      <c r="C62" s="1"/>
      <c r="D62" s="256">
        <f>'Page 5'!D39</f>
        <v>0</v>
      </c>
      <c r="E62" s="13">
        <v>73</v>
      </c>
      <c r="F62" s="252">
        <f>N10*D62</f>
        <v>0</v>
      </c>
      <c r="G62" s="227"/>
      <c r="H62" s="14">
        <v>77</v>
      </c>
      <c r="I62" s="214">
        <f>'Page 6'!K44</f>
        <v>0</v>
      </c>
      <c r="J62" s="216"/>
      <c r="K62" s="67">
        <v>81</v>
      </c>
      <c r="L62" s="61"/>
      <c r="M62" s="68" t="s">
        <v>24</v>
      </c>
      <c r="N62" s="248">
        <f>F62-I62</f>
        <v>0</v>
      </c>
      <c r="O62" s="6">
        <v>85</v>
      </c>
    </row>
    <row r="63" spans="1:15" ht="18">
      <c r="A63" s="1" t="s">
        <v>116</v>
      </c>
      <c r="B63" s="1"/>
      <c r="C63" s="1"/>
      <c r="D63" s="287"/>
      <c r="E63" s="13"/>
      <c r="F63" s="228"/>
      <c r="G63" s="230"/>
      <c r="H63" s="14"/>
      <c r="I63" s="228"/>
      <c r="J63" s="230"/>
      <c r="K63" s="67"/>
      <c r="L63" s="61"/>
      <c r="M63" s="74"/>
      <c r="N63" s="249"/>
      <c r="O63" s="6"/>
    </row>
    <row r="64" spans="1:15" ht="18">
      <c r="A64" s="1"/>
      <c r="B64" s="1"/>
      <c r="C64" s="1"/>
      <c r="D64" s="2"/>
      <c r="E64" s="13"/>
      <c r="F64" s="71"/>
      <c r="G64" s="72"/>
      <c r="H64" s="14"/>
      <c r="I64" s="73"/>
      <c r="J64" s="73"/>
      <c r="K64" s="67"/>
      <c r="L64" s="61"/>
      <c r="M64" s="74"/>
      <c r="N64" s="17"/>
      <c r="O64" s="6"/>
    </row>
    <row r="65" spans="1:15" ht="18">
      <c r="A65" s="75" t="s">
        <v>121</v>
      </c>
      <c r="B65" s="1"/>
      <c r="C65" s="1"/>
      <c r="D65" s="76">
        <f>'Page 5'!D42</f>
        <v>0</v>
      </c>
      <c r="E65" s="13">
        <v>74</v>
      </c>
      <c r="F65" s="252">
        <f>SUM(D65,D66*N10)</f>
        <v>0</v>
      </c>
      <c r="G65" s="227"/>
      <c r="H65" s="14">
        <v>78</v>
      </c>
      <c r="I65" s="214">
        <f>'Page 6'!K47</f>
        <v>0</v>
      </c>
      <c r="J65" s="216"/>
      <c r="K65" s="67">
        <v>82</v>
      </c>
      <c r="L65" s="61"/>
      <c r="M65" s="68" t="s">
        <v>24</v>
      </c>
      <c r="N65" s="248">
        <f>F65-I65</f>
        <v>0</v>
      </c>
      <c r="O65" s="6">
        <v>86</v>
      </c>
    </row>
    <row r="66" spans="1:15" ht="18">
      <c r="A66" s="75" t="s">
        <v>122</v>
      </c>
      <c r="B66" s="1"/>
      <c r="C66" s="1"/>
      <c r="D66" s="77">
        <f>'Page 5'!D43</f>
        <v>0</v>
      </c>
      <c r="E66" s="13" t="s">
        <v>163</v>
      </c>
      <c r="F66" s="228"/>
      <c r="G66" s="230"/>
      <c r="H66" s="14"/>
      <c r="I66" s="228"/>
      <c r="J66" s="230"/>
      <c r="K66" s="67"/>
      <c r="L66" s="61"/>
      <c r="M66" s="74"/>
      <c r="N66" s="249"/>
      <c r="O66" s="6"/>
    </row>
    <row r="67" spans="1:15" ht="18">
      <c r="A67" s="75" t="s">
        <v>305</v>
      </c>
      <c r="B67" s="1"/>
      <c r="C67" s="1"/>
      <c r="D67" s="77">
        <f>'Page 5'!D44</f>
        <v>0</v>
      </c>
      <c r="E67" s="13" t="s">
        <v>164</v>
      </c>
      <c r="F67" s="71"/>
      <c r="G67" s="72"/>
      <c r="H67" s="14"/>
      <c r="I67" s="73"/>
      <c r="J67" s="73"/>
      <c r="K67" s="67"/>
      <c r="L67" s="61"/>
      <c r="M67" s="74"/>
      <c r="N67" s="17"/>
      <c r="O67" s="6"/>
    </row>
    <row r="68" spans="1:15" ht="18">
      <c r="A68" s="1"/>
      <c r="B68" s="1"/>
      <c r="C68" s="1"/>
      <c r="D68" s="2"/>
      <c r="E68" s="13"/>
      <c r="F68" s="71"/>
      <c r="G68" s="72"/>
      <c r="H68" s="14"/>
      <c r="I68" s="73"/>
      <c r="J68" s="73"/>
      <c r="K68" s="67"/>
      <c r="L68" s="61"/>
      <c r="M68" s="74"/>
      <c r="N68" s="17"/>
      <c r="O68" s="6"/>
    </row>
    <row r="69" spans="1:15" ht="18">
      <c r="A69" s="1" t="s">
        <v>67</v>
      </c>
      <c r="B69" s="1"/>
      <c r="C69" s="1"/>
      <c r="D69" s="256">
        <f>'Page 5'!D46</f>
        <v>0.14</v>
      </c>
      <c r="E69" s="13">
        <v>75</v>
      </c>
      <c r="F69" s="252">
        <f>N10*D69</f>
        <v>0</v>
      </c>
      <c r="G69" s="227"/>
      <c r="H69" s="14">
        <v>79</v>
      </c>
      <c r="I69" s="214">
        <f>'Page 6'!K50</f>
        <v>0</v>
      </c>
      <c r="J69" s="216"/>
      <c r="K69" s="67">
        <v>83</v>
      </c>
      <c r="L69" s="61"/>
      <c r="M69" s="68" t="s">
        <v>24</v>
      </c>
      <c r="N69" s="248">
        <f>F69-I69</f>
        <v>0</v>
      </c>
      <c r="O69" s="6">
        <v>87</v>
      </c>
    </row>
    <row r="70" spans="1:15" ht="18">
      <c r="A70" s="1" t="s">
        <v>65</v>
      </c>
      <c r="B70" s="1"/>
      <c r="C70" s="1"/>
      <c r="D70" s="307"/>
      <c r="E70" s="1"/>
      <c r="F70" s="228"/>
      <c r="G70" s="230"/>
      <c r="H70" s="78"/>
      <c r="I70" s="217"/>
      <c r="J70" s="219"/>
      <c r="K70" s="79"/>
      <c r="L70" s="61"/>
      <c r="M70" s="68"/>
      <c r="N70" s="249"/>
      <c r="O70" s="6"/>
    </row>
    <row r="71" spans="1:15" ht="18">
      <c r="A71" s="1"/>
      <c r="B71" s="1"/>
      <c r="C71" s="1"/>
      <c r="D71" s="1"/>
      <c r="E71" s="1"/>
      <c r="F71" s="80"/>
      <c r="G71" s="80"/>
      <c r="H71" s="74"/>
      <c r="I71" s="61"/>
      <c r="J71" s="61"/>
      <c r="K71" s="61"/>
      <c r="L71" s="61"/>
      <c r="M71" s="68"/>
      <c r="N71" s="17"/>
      <c r="O71" s="6"/>
    </row>
    <row r="72" spans="1:15" ht="18">
      <c r="A72" s="1" t="s">
        <v>98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8"/>
      <c r="N72" s="248" t="e">
        <f>N59+N62+N65+N69</f>
        <v>#DIV/0!</v>
      </c>
      <c r="O72" s="6">
        <v>88</v>
      </c>
    </row>
    <row r="73" spans="1:14" ht="18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8"/>
      <c r="N73" s="249"/>
    </row>
  </sheetData>
  <sheetProtection/>
  <mergeCells count="35">
    <mergeCell ref="F7:I8"/>
    <mergeCell ref="F10:H11"/>
    <mergeCell ref="F13:H14"/>
    <mergeCell ref="N59:N60"/>
    <mergeCell ref="N10:O11"/>
    <mergeCell ref="N13:O14"/>
    <mergeCell ref="L27:M28"/>
    <mergeCell ref="I54:J54"/>
    <mergeCell ref="F55:G55"/>
    <mergeCell ref="I55:J55"/>
    <mergeCell ref="D69:D70"/>
    <mergeCell ref="F69:G70"/>
    <mergeCell ref="I69:J70"/>
    <mergeCell ref="N69:N70"/>
    <mergeCell ref="N72:N73"/>
    <mergeCell ref="F65:G66"/>
    <mergeCell ref="I65:J66"/>
    <mergeCell ref="N65:N66"/>
    <mergeCell ref="I59:J60"/>
    <mergeCell ref="F54:G54"/>
    <mergeCell ref="F59:G60"/>
    <mergeCell ref="I53:J53"/>
    <mergeCell ref="D62:D63"/>
    <mergeCell ref="F62:G63"/>
    <mergeCell ref="I62:J63"/>
    <mergeCell ref="N62:N63"/>
    <mergeCell ref="D59:D60"/>
    <mergeCell ref="L30:M31"/>
    <mergeCell ref="F56:G56"/>
    <mergeCell ref="I56:J56"/>
    <mergeCell ref="F52:G52"/>
    <mergeCell ref="I52:J52"/>
    <mergeCell ref="F57:G57"/>
    <mergeCell ref="I57:J57"/>
    <mergeCell ref="F53:G53"/>
  </mergeCells>
  <conditionalFormatting sqref="N13">
    <cfRule type="cellIs" priority="2" dxfId="0" operator="greaterThanOrEqual" stopIfTrue="1">
      <formula>1E-35</formula>
    </cfRule>
  </conditionalFormatting>
  <conditionalFormatting sqref="N10">
    <cfRule type="cellIs" priority="1" dxfId="0" operator="greaterThanOrEqual" stopIfTrue="1">
      <formula>1E-35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  <headerFooter alignWithMargins="0">
    <oddFooter>&amp;L&amp;"Verdana,Regular"&amp;5&amp;F&amp;CPage 7&amp;R&amp;"Verdana,Regular"&amp;5&amp;D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Moore and Smalley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dwalker</dc:creator>
  <cp:keywords/>
  <dc:description/>
  <cp:lastModifiedBy>NRatclif</cp:lastModifiedBy>
  <cp:lastPrinted>2014-07-15T13:56:16Z</cp:lastPrinted>
  <dcterms:created xsi:type="dcterms:W3CDTF">2006-11-08T19:03:21Z</dcterms:created>
  <dcterms:modified xsi:type="dcterms:W3CDTF">2014-09-15T08:46:07Z</dcterms:modified>
  <cp:category/>
  <cp:version/>
  <cp:contentType/>
  <cp:contentStatus/>
</cp:coreProperties>
</file>